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폴더\1. 소음업무\0.환경소음측정망(수동)\2021\연간 보고관련\"/>
    </mc:Choice>
  </mc:AlternateContent>
  <bookViews>
    <workbookView xWindow="105" yWindow="345" windowWidth="15480" windowHeight="6195" tabRatio="861"/>
  </bookViews>
  <sheets>
    <sheet name="지역별소음도현황" sheetId="3" r:id="rId1"/>
    <sheet name="지점별 소음도현황" sheetId="12" r:id="rId2"/>
  </sheets>
  <calcPr calcId="162913"/>
</workbook>
</file>

<file path=xl/calcChain.xml><?xml version="1.0" encoding="utf-8"?>
<calcChain xmlns="http://schemas.openxmlformats.org/spreadsheetml/2006/main">
  <c r="X21" i="3" l="1"/>
  <c r="X20" i="3"/>
  <c r="X19" i="3"/>
  <c r="X18" i="3"/>
  <c r="X17" i="3"/>
  <c r="X16" i="3"/>
  <c r="X15" i="3"/>
  <c r="X14" i="3"/>
  <c r="X13" i="3"/>
  <c r="X10" i="3"/>
  <c r="X11" i="3"/>
  <c r="X12" i="3"/>
  <c r="X9" i="3"/>
  <c r="X7" i="3"/>
  <c r="N6" i="3"/>
  <c r="X6" i="3"/>
  <c r="AO54" i="12" l="1"/>
  <c r="AJ54" i="12"/>
  <c r="AP54" i="12" s="1"/>
  <c r="AE54" i="12"/>
  <c r="AD54" i="12"/>
  <c r="Y54" i="12"/>
  <c r="T54" i="12"/>
  <c r="O54" i="12"/>
  <c r="AO53" i="12"/>
  <c r="AP53" i="12" s="1"/>
  <c r="AJ53" i="12"/>
  <c r="AD53" i="12"/>
  <c r="Y53" i="12"/>
  <c r="T53" i="12"/>
  <c r="O53" i="12"/>
  <c r="AE53" i="12" s="1"/>
  <c r="AO52" i="12"/>
  <c r="AJ52" i="12"/>
  <c r="AP52" i="12" s="1"/>
  <c r="AD52" i="12"/>
  <c r="Y52" i="12"/>
  <c r="T52" i="12"/>
  <c r="O52" i="12"/>
  <c r="AE52" i="12" s="1"/>
  <c r="AO51" i="12"/>
  <c r="AJ51" i="12"/>
  <c r="AP51" i="12" s="1"/>
  <c r="AE51" i="12"/>
  <c r="AD51" i="12"/>
  <c r="Y51" i="12"/>
  <c r="T51" i="12"/>
  <c r="O51" i="12"/>
  <c r="AO50" i="12"/>
  <c r="AP50" i="12" s="1"/>
  <c r="AJ50" i="12"/>
  <c r="AD50" i="12"/>
  <c r="Y50" i="12"/>
  <c r="T50" i="12"/>
  <c r="O50" i="12"/>
  <c r="AE50" i="12" s="1"/>
  <c r="AO49" i="12"/>
  <c r="AJ49" i="12"/>
  <c r="AP49" i="12" s="1"/>
  <c r="AD49" i="12"/>
  <c r="Y49" i="12"/>
  <c r="T49" i="12"/>
  <c r="O49" i="12"/>
  <c r="AE49" i="12" s="1"/>
  <c r="AO48" i="12"/>
  <c r="AJ48" i="12"/>
  <c r="AP48" i="12" s="1"/>
  <c r="AE48" i="12"/>
  <c r="AD48" i="12"/>
  <c r="Y48" i="12"/>
  <c r="T48" i="12"/>
  <c r="O48" i="12"/>
  <c r="AO47" i="12"/>
  <c r="AP47" i="12" s="1"/>
  <c r="AJ47" i="12"/>
  <c r="AD47" i="12"/>
  <c r="Y47" i="12"/>
  <c r="T47" i="12"/>
  <c r="O47" i="12"/>
  <c r="AE47" i="12" s="1"/>
  <c r="AO46" i="12"/>
  <c r="AJ46" i="12"/>
  <c r="AP46" i="12" s="1"/>
  <c r="AD46" i="12"/>
  <c r="Y46" i="12"/>
  <c r="T46" i="12"/>
  <c r="O46" i="12"/>
  <c r="AE46" i="12" s="1"/>
  <c r="AO45" i="12"/>
  <c r="AJ45" i="12"/>
  <c r="AP45" i="12" s="1"/>
  <c r="AE45" i="12"/>
  <c r="AD45" i="12"/>
  <c r="Y45" i="12"/>
  <c r="T45" i="12"/>
  <c r="O45" i="12"/>
  <c r="AO44" i="12"/>
  <c r="AP44" i="12" s="1"/>
  <c r="AJ44" i="12"/>
  <c r="AD44" i="12"/>
  <c r="Y44" i="12"/>
  <c r="T44" i="12"/>
  <c r="O44" i="12"/>
  <c r="AE44" i="12" s="1"/>
  <c r="AO43" i="12"/>
  <c r="AJ43" i="12"/>
  <c r="AP43" i="12" s="1"/>
  <c r="AD43" i="12"/>
  <c r="Y43" i="12"/>
  <c r="T43" i="12"/>
  <c r="O43" i="12"/>
  <c r="AE43" i="12" s="1"/>
  <c r="AO42" i="12"/>
  <c r="AJ42" i="12"/>
  <c r="AP42" i="12" s="1"/>
  <c r="AE42" i="12"/>
  <c r="AD42" i="12"/>
  <c r="Y42" i="12"/>
  <c r="T42" i="12"/>
  <c r="O42" i="12"/>
  <c r="AO41" i="12"/>
  <c r="AP41" i="12" s="1"/>
  <c r="AJ41" i="12"/>
  <c r="AD41" i="12"/>
  <c r="Y41" i="12"/>
  <c r="T41" i="12"/>
  <c r="O41" i="12"/>
  <c r="AE41" i="12" s="1"/>
  <c r="AO40" i="12"/>
  <c r="AJ40" i="12"/>
  <c r="AP40" i="12" s="1"/>
  <c r="AD40" i="12"/>
  <c r="Y40" i="12"/>
  <c r="T40" i="12"/>
  <c r="O40" i="12"/>
  <c r="AE40" i="12" s="1"/>
  <c r="AO39" i="12"/>
  <c r="AJ39" i="12"/>
  <c r="AP39" i="12" s="1"/>
  <c r="AE39" i="12"/>
  <c r="AD39" i="12"/>
  <c r="Y39" i="12"/>
  <c r="T39" i="12"/>
  <c r="O39" i="12"/>
  <c r="AO38" i="12"/>
  <c r="AP38" i="12" s="1"/>
  <c r="AJ38" i="12"/>
  <c r="AD38" i="12"/>
  <c r="Y38" i="12"/>
  <c r="T38" i="12"/>
  <c r="O38" i="12"/>
  <c r="AE38" i="12" s="1"/>
  <c r="AO37" i="12"/>
  <c r="AJ37" i="12"/>
  <c r="AP37" i="12" s="1"/>
  <c r="AD37" i="12"/>
  <c r="Y37" i="12"/>
  <c r="T37" i="12"/>
  <c r="O37" i="12"/>
  <c r="AE37" i="12" s="1"/>
  <c r="AO36" i="12"/>
  <c r="AJ36" i="12"/>
  <c r="AP36" i="12" s="1"/>
  <c r="AE36" i="12"/>
  <c r="AD36" i="12"/>
  <c r="Y36" i="12"/>
  <c r="T36" i="12"/>
  <c r="O36" i="12"/>
  <c r="AO35" i="12"/>
  <c r="AP35" i="12" s="1"/>
  <c r="AJ35" i="12"/>
  <c r="AD35" i="12"/>
  <c r="Y35" i="12"/>
  <c r="T35" i="12"/>
  <c r="O35" i="12"/>
  <c r="AE35" i="12" s="1"/>
  <c r="AO34" i="12"/>
  <c r="AJ34" i="12"/>
  <c r="AP34" i="12" s="1"/>
  <c r="AD34" i="12"/>
  <c r="Y34" i="12"/>
  <c r="T34" i="12"/>
  <c r="O34" i="12"/>
  <c r="AE34" i="12" s="1"/>
  <c r="AO33" i="12"/>
  <c r="AJ33" i="12"/>
  <c r="AP33" i="12" s="1"/>
  <c r="AE33" i="12"/>
  <c r="AD33" i="12"/>
  <c r="Y33" i="12"/>
  <c r="T33" i="12"/>
  <c r="O33" i="12"/>
  <c r="AO32" i="12"/>
  <c r="AP32" i="12" s="1"/>
  <c r="AJ32" i="12"/>
  <c r="AD32" i="12"/>
  <c r="Y32" i="12"/>
  <c r="T32" i="12"/>
  <c r="O32" i="12"/>
  <c r="AE32" i="12" s="1"/>
  <c r="AO31" i="12"/>
  <c r="AJ31" i="12"/>
  <c r="AP31" i="12" s="1"/>
  <c r="AD31" i="12"/>
  <c r="Y31" i="12"/>
  <c r="T31" i="12"/>
  <c r="O31" i="12"/>
  <c r="AE31" i="12" s="1"/>
  <c r="AO30" i="12"/>
  <c r="AJ30" i="12"/>
  <c r="AP30" i="12" s="1"/>
  <c r="AE30" i="12"/>
  <c r="AD30" i="12"/>
  <c r="Y30" i="12"/>
  <c r="T30" i="12"/>
  <c r="O30" i="12"/>
  <c r="AO29" i="12"/>
  <c r="AP29" i="12" s="1"/>
  <c r="AJ29" i="12"/>
  <c r="AD29" i="12"/>
  <c r="Y29" i="12"/>
  <c r="T29" i="12"/>
  <c r="O29" i="12"/>
  <c r="AE29" i="12" s="1"/>
  <c r="AO28" i="12"/>
  <c r="AJ28" i="12"/>
  <c r="AP28" i="12" s="1"/>
  <c r="AD28" i="12"/>
  <c r="Y28" i="12"/>
  <c r="T28" i="12"/>
  <c r="O28" i="12"/>
  <c r="AE28" i="12" s="1"/>
  <c r="AO27" i="12"/>
  <c r="AJ27" i="12"/>
  <c r="AP27" i="12" s="1"/>
  <c r="AE27" i="12"/>
  <c r="AD27" i="12"/>
  <c r="Y27" i="12"/>
  <c r="T27" i="12"/>
  <c r="O27" i="12"/>
  <c r="AO26" i="12"/>
  <c r="AP26" i="12" s="1"/>
  <c r="AJ26" i="12"/>
  <c r="AD26" i="12"/>
  <c r="Y26" i="12"/>
  <c r="T26" i="12"/>
  <c r="O26" i="12"/>
  <c r="AE26" i="12" s="1"/>
  <c r="AO25" i="12"/>
  <c r="AJ25" i="12"/>
  <c r="AP25" i="12" s="1"/>
  <c r="AD25" i="12"/>
  <c r="Y25" i="12"/>
  <c r="T25" i="12"/>
  <c r="O25" i="12"/>
  <c r="AE25" i="12" s="1"/>
  <c r="AO24" i="12"/>
  <c r="AJ24" i="12"/>
  <c r="AP24" i="12" s="1"/>
  <c r="AE24" i="12"/>
  <c r="AD24" i="12"/>
  <c r="Y24" i="12"/>
  <c r="T24" i="12"/>
  <c r="O24" i="12"/>
  <c r="AO23" i="12"/>
  <c r="AP23" i="12" s="1"/>
  <c r="AJ23" i="12"/>
  <c r="AD23" i="12"/>
  <c r="Y23" i="12"/>
  <c r="T23" i="12"/>
  <c r="O23" i="12"/>
  <c r="AE23" i="12" s="1"/>
  <c r="AO22" i="12"/>
  <c r="AJ22" i="12"/>
  <c r="AP22" i="12" s="1"/>
  <c r="AD22" i="12"/>
  <c r="Y22" i="12"/>
  <c r="T22" i="12"/>
  <c r="O22" i="12"/>
  <c r="AE22" i="12" s="1"/>
  <c r="AO21" i="12"/>
  <c r="AJ21" i="12"/>
  <c r="AP21" i="12" s="1"/>
  <c r="AE21" i="12"/>
  <c r="AD21" i="12"/>
  <c r="Y21" i="12"/>
  <c r="T21" i="12"/>
  <c r="O21" i="12"/>
  <c r="AO20" i="12"/>
  <c r="AP20" i="12" s="1"/>
  <c r="AJ20" i="12"/>
  <c r="AD20" i="12"/>
  <c r="Y20" i="12"/>
  <c r="T20" i="12"/>
  <c r="O20" i="12"/>
  <c r="AE20" i="12" s="1"/>
  <c r="AO19" i="12"/>
  <c r="AJ19" i="12"/>
  <c r="AP19" i="12" s="1"/>
  <c r="AD19" i="12"/>
  <c r="Y19" i="12"/>
  <c r="T19" i="12"/>
  <c r="O19" i="12"/>
  <c r="AE19" i="12" s="1"/>
  <c r="AO18" i="12"/>
  <c r="AJ18" i="12"/>
  <c r="AP18" i="12" s="1"/>
  <c r="AE18" i="12"/>
  <c r="AD18" i="12"/>
  <c r="Y18" i="12"/>
  <c r="T18" i="12"/>
  <c r="O18" i="12"/>
  <c r="AO17" i="12"/>
  <c r="AP17" i="12" s="1"/>
  <c r="AJ17" i="12"/>
  <c r="AD17" i="12"/>
  <c r="Y17" i="12"/>
  <c r="T17" i="12"/>
  <c r="O17" i="12"/>
  <c r="AE17" i="12" s="1"/>
  <c r="AO16" i="12"/>
  <c r="AJ16" i="12"/>
  <c r="AP16" i="12" s="1"/>
  <c r="AD16" i="12"/>
  <c r="Y16" i="12"/>
  <c r="T16" i="12"/>
  <c r="O16" i="12"/>
  <c r="AE16" i="12" s="1"/>
  <c r="AO15" i="12"/>
  <c r="AJ15" i="12"/>
  <c r="AP15" i="12" s="1"/>
  <c r="AE15" i="12"/>
  <c r="AD15" i="12"/>
  <c r="Y15" i="12"/>
  <c r="T15" i="12"/>
  <c r="O15" i="12"/>
  <c r="AO14" i="12"/>
  <c r="AP14" i="12" s="1"/>
  <c r="AJ14" i="12"/>
  <c r="AD14" i="12"/>
  <c r="Y14" i="12"/>
  <c r="T14" i="12"/>
  <c r="O14" i="12"/>
  <c r="AE14" i="12" s="1"/>
  <c r="AO13" i="12"/>
  <c r="AJ13" i="12"/>
  <c r="AP13" i="12" s="1"/>
  <c r="AD13" i="12"/>
  <c r="Y13" i="12"/>
  <c r="T13" i="12"/>
  <c r="O13" i="12"/>
  <c r="AE13" i="12" s="1"/>
  <c r="AO12" i="12"/>
  <c r="AJ12" i="12"/>
  <c r="AP12" i="12" s="1"/>
  <c r="AE12" i="12"/>
  <c r="AD12" i="12"/>
  <c r="Y12" i="12"/>
  <c r="T12" i="12"/>
  <c r="O12" i="12"/>
  <c r="AO11" i="12"/>
  <c r="AP11" i="12" s="1"/>
  <c r="AJ11" i="12"/>
  <c r="AD11" i="12"/>
  <c r="Y11" i="12"/>
  <c r="T11" i="12"/>
  <c r="O11" i="12"/>
  <c r="AE11" i="12" s="1"/>
  <c r="AO10" i="12"/>
  <c r="AJ10" i="12"/>
  <c r="AP10" i="12" s="1"/>
  <c r="AD10" i="12"/>
  <c r="Y10" i="12"/>
  <c r="T10" i="12"/>
  <c r="O10" i="12"/>
  <c r="AE10" i="12" s="1"/>
  <c r="AO9" i="12"/>
  <c r="AJ9" i="12"/>
  <c r="AP9" i="12" s="1"/>
  <c r="AE9" i="12"/>
  <c r="AD9" i="12"/>
  <c r="Y9" i="12"/>
  <c r="T9" i="12"/>
  <c r="O9" i="12"/>
  <c r="AO8" i="12"/>
  <c r="AP8" i="12" s="1"/>
  <c r="AJ8" i="12"/>
  <c r="AD8" i="12"/>
  <c r="Y8" i="12"/>
  <c r="T8" i="12"/>
  <c r="O8" i="12"/>
  <c r="AE8" i="12" s="1"/>
  <c r="AO7" i="12"/>
  <c r="AJ7" i="12"/>
  <c r="AP7" i="12" s="1"/>
  <c r="AD7" i="12"/>
  <c r="Y7" i="12"/>
  <c r="T7" i="12"/>
  <c r="O7" i="12"/>
  <c r="AE7" i="12" s="1"/>
  <c r="AO6" i="12"/>
  <c r="AJ6" i="12"/>
  <c r="AP6" i="12" s="1"/>
  <c r="AE6" i="12"/>
  <c r="AD6" i="12"/>
  <c r="Y6" i="12"/>
  <c r="T6" i="12"/>
  <c r="O6" i="12"/>
  <c r="AO5" i="12"/>
  <c r="AP5" i="12" s="1"/>
  <c r="AJ5" i="12"/>
  <c r="AD5" i="12"/>
  <c r="Y5" i="12"/>
  <c r="T5" i="12"/>
  <c r="O5" i="12"/>
  <c r="AE5" i="12" s="1"/>
  <c r="X32" i="3"/>
  <c r="N32" i="3"/>
  <c r="X31" i="3"/>
  <c r="N31" i="3"/>
  <c r="X30" i="3"/>
  <c r="N30" i="3"/>
  <c r="X29" i="3"/>
  <c r="N29" i="3"/>
  <c r="X28" i="3"/>
  <c r="N28" i="3"/>
  <c r="X27" i="3"/>
  <c r="N27" i="3"/>
  <c r="X25" i="3"/>
  <c r="N25" i="3"/>
  <c r="X24" i="3"/>
  <c r="Y23" i="3" s="1"/>
  <c r="N24" i="3"/>
  <c r="X23" i="3"/>
  <c r="U23" i="3"/>
  <c r="S23" i="3"/>
  <c r="Q23" i="3"/>
  <c r="N23" i="3"/>
  <c r="I23" i="3"/>
  <c r="G23" i="3"/>
  <c r="X22" i="3"/>
  <c r="N22" i="3"/>
  <c r="O23" i="3" s="1"/>
  <c r="X26" i="3"/>
  <c r="N21" i="3"/>
  <c r="N26" i="3" s="1"/>
  <c r="N20" i="3"/>
  <c r="N19" i="3"/>
  <c r="N18" i="3"/>
  <c r="N17" i="3"/>
  <c r="N16" i="3"/>
  <c r="N15" i="3"/>
  <c r="N14" i="3"/>
  <c r="N13" i="3"/>
  <c r="N12" i="3"/>
  <c r="N11" i="3"/>
  <c r="N10" i="3"/>
  <c r="N9" i="3"/>
  <c r="X8" i="3"/>
  <c r="N8" i="3"/>
  <c r="N7" i="3"/>
</calcChain>
</file>

<file path=xl/comments1.xml><?xml version="1.0" encoding="utf-8"?>
<comments xmlns="http://schemas.openxmlformats.org/spreadsheetml/2006/main">
  <authors>
    <author>ADMIN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건설공사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소음영향으로</t>
        </r>
        <r>
          <rPr>
            <sz val="9"/>
            <color indexed="81"/>
            <rFont val="Tahoma"/>
            <family val="2"/>
          </rPr>
          <t xml:space="preserve"> 21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분기부터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소음측정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측정지점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건설공사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소음영향으로</t>
        </r>
        <r>
          <rPr>
            <sz val="9"/>
            <color indexed="81"/>
            <rFont val="Tahoma"/>
            <family val="2"/>
          </rPr>
          <t xml:space="preserve"> 21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분기부터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소음측정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측정지점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)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건설공사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소음영향으로</t>
        </r>
        <r>
          <rPr>
            <sz val="9"/>
            <color indexed="81"/>
            <rFont val="Tahoma"/>
            <family val="2"/>
          </rPr>
          <t xml:space="preserve"> 21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분기부터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소음측정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측정지점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<sst xmlns="http://schemas.openxmlformats.org/spreadsheetml/2006/main" count="272" uniqueCount="182">
  <si>
    <t>지역
구분</t>
    <phoneticPr fontId="5" type="noConversion"/>
  </si>
  <si>
    <t>년도</t>
  </si>
  <si>
    <t>용도
구분</t>
    <phoneticPr fontId="8" type="noConversion"/>
  </si>
  <si>
    <t>가로</t>
    <phoneticPr fontId="8" type="noConversion"/>
  </si>
  <si>
    <t>남구 옥동일원</t>
    <phoneticPr fontId="5" type="noConversion"/>
  </si>
  <si>
    <t>일반</t>
    <phoneticPr fontId="8" type="noConversion"/>
  </si>
  <si>
    <t>준공기념비 앞</t>
  </si>
  <si>
    <t>B13114002</t>
  </si>
  <si>
    <t>용의 발 광장</t>
  </si>
  <si>
    <t>B13114003</t>
  </si>
  <si>
    <t>도로</t>
    <phoneticPr fontId="8" type="noConversion"/>
  </si>
  <si>
    <t>대공원 정문앞</t>
  </si>
  <si>
    <t>B13114004</t>
  </si>
  <si>
    <t>B13114005</t>
  </si>
  <si>
    <t>B13171002</t>
  </si>
  <si>
    <t>벽산아파트관리사무소앞</t>
  </si>
  <si>
    <t>B13171003</t>
  </si>
  <si>
    <t>천상제일교회</t>
  </si>
  <si>
    <t>B13171004</t>
  </si>
  <si>
    <t>B13171005</t>
  </si>
  <si>
    <t>남구 신정1동</t>
    <phoneticPr fontId="5" type="noConversion"/>
  </si>
  <si>
    <t>금탑아파트</t>
  </si>
  <si>
    <t>B13114007</t>
  </si>
  <si>
    <t>코오롱사택</t>
  </si>
  <si>
    <t>B13114008</t>
  </si>
  <si>
    <t>B13114009</t>
  </si>
  <si>
    <t>B13114010</t>
  </si>
  <si>
    <t>동구 전하2동</t>
    <phoneticPr fontId="5" type="noConversion"/>
  </si>
  <si>
    <t>B13117002</t>
  </si>
  <si>
    <t>B13117003</t>
  </si>
  <si>
    <t>B13117004</t>
  </si>
  <si>
    <t>평강교회</t>
  </si>
  <si>
    <t>B13117005</t>
  </si>
  <si>
    <t>울산근로복지공단어린이집</t>
  </si>
  <si>
    <t>B13120002</t>
  </si>
  <si>
    <t>주공 1단지 관리사무소앞</t>
  </si>
  <si>
    <t>B13120003</t>
  </si>
  <si>
    <t>호계초등학교 후문</t>
  </si>
  <si>
    <t>B13120004</t>
  </si>
  <si>
    <t>B13120005</t>
  </si>
  <si>
    <t>B13114013</t>
  </si>
  <si>
    <t>B13114014</t>
  </si>
  <si>
    <t>코아아트타운 경비실</t>
  </si>
  <si>
    <t>B13114015</t>
  </si>
  <si>
    <t>중구 성남동</t>
    <phoneticPr fontId="5" type="noConversion"/>
  </si>
  <si>
    <t>B13111002</t>
  </si>
  <si>
    <t>B13111003</t>
  </si>
  <si>
    <t>중앙호텔앞</t>
  </si>
  <si>
    <t>B13111004</t>
  </si>
  <si>
    <t>B13111005</t>
  </si>
  <si>
    <t>B13171007</t>
  </si>
  <si>
    <t>B13171008</t>
  </si>
  <si>
    <t>B13171009</t>
  </si>
  <si>
    <t>B13171010</t>
  </si>
  <si>
    <t>남구 여천동</t>
    <phoneticPr fontId="5" type="noConversion"/>
  </si>
  <si>
    <t>B13114017</t>
  </si>
  <si>
    <t>B13114018</t>
  </si>
  <si>
    <t>B13114019</t>
  </si>
  <si>
    <t>송원산업정문</t>
  </si>
  <si>
    <t>B13114020</t>
  </si>
  <si>
    <t>조선선재(주) 앞</t>
  </si>
  <si>
    <t>B13171012</t>
  </si>
  <si>
    <t>B13171013</t>
  </si>
  <si>
    <t>LG화학(주) 정문 맞은편</t>
  </si>
  <si>
    <t>B13171014</t>
  </si>
  <si>
    <t>JMC(주) 정문 맞은편</t>
  </si>
  <si>
    <t>B13171015</t>
  </si>
  <si>
    <t>지점코드</t>
    <phoneticPr fontId="5" type="noConversion"/>
  </si>
  <si>
    <t>B13114001</t>
    <phoneticPr fontId="5" type="noConversion"/>
  </si>
  <si>
    <t>B13171001</t>
    <phoneticPr fontId="5" type="noConversion"/>
  </si>
  <si>
    <t>B13114006</t>
    <phoneticPr fontId="5" type="noConversion"/>
  </si>
  <si>
    <t>B13117001</t>
    <phoneticPr fontId="5" type="noConversion"/>
  </si>
  <si>
    <t>B13120001</t>
    <phoneticPr fontId="5" type="noConversion"/>
  </si>
  <si>
    <t>B13114011</t>
    <phoneticPr fontId="5" type="noConversion"/>
  </si>
  <si>
    <t>B13114012</t>
    <phoneticPr fontId="5" type="noConversion"/>
  </si>
  <si>
    <t>B13111001</t>
    <phoneticPr fontId="5" type="noConversion"/>
  </si>
  <si>
    <t>B13171006</t>
    <phoneticPr fontId="5" type="noConversion"/>
  </si>
  <si>
    <t>B13114016</t>
    <phoneticPr fontId="5" type="noConversion"/>
  </si>
  <si>
    <t>B13171011</t>
    <phoneticPr fontId="5" type="noConversion"/>
  </si>
  <si>
    <t>가</t>
    <phoneticPr fontId="5" type="noConversion"/>
  </si>
  <si>
    <t>나</t>
    <phoneticPr fontId="5" type="noConversion"/>
  </si>
  <si>
    <t>다</t>
    <phoneticPr fontId="5" type="noConversion"/>
  </si>
  <si>
    <t>라</t>
    <phoneticPr fontId="5" type="noConversion"/>
  </si>
  <si>
    <t>울주군 범서읍
천상리 일원</t>
    <phoneticPr fontId="5" type="noConversion"/>
  </si>
  <si>
    <t>북구 농소1동
 호계․신천동 일원</t>
    <phoneticPr fontId="5" type="noConversion"/>
  </si>
  <si>
    <t>남구 무거2동 
울산과학대학주변</t>
    <phoneticPr fontId="5" type="noConversion"/>
  </si>
  <si>
    <t>울주군 언양읍</t>
    <phoneticPr fontId="5" type="noConversion"/>
  </si>
  <si>
    <t>울주군 온산읍 
화산리
온산공단일원</t>
    <phoneticPr fontId="5" type="noConversion"/>
  </si>
  <si>
    <t>적용대상</t>
    <phoneticPr fontId="8" type="noConversion"/>
  </si>
  <si>
    <t>측 정 지 점</t>
    <phoneticPr fontId="8" type="noConversion"/>
  </si>
  <si>
    <t>법적
구분</t>
    <phoneticPr fontId="8" type="noConversion"/>
  </si>
  <si>
    <t>측정지역</t>
    <phoneticPr fontId="8" type="noConversion"/>
  </si>
  <si>
    <t>지역
구분</t>
    <phoneticPr fontId="8" type="noConversion"/>
  </si>
  <si>
    <t>측정지점</t>
    <phoneticPr fontId="8" type="noConversion"/>
  </si>
  <si>
    <t>TM좌표</t>
    <phoneticPr fontId="8" type="noConversion"/>
  </si>
  <si>
    <t>세로</t>
    <phoneticPr fontId="8" type="noConversion"/>
  </si>
  <si>
    <t>녹지</t>
    <phoneticPr fontId="8" type="noConversion"/>
  </si>
  <si>
    <t>전용주거</t>
    <phoneticPr fontId="8" type="noConversion"/>
  </si>
  <si>
    <t>일반주거①</t>
    <phoneticPr fontId="5" type="noConversion"/>
  </si>
  <si>
    <t>일반주거 ②</t>
    <phoneticPr fontId="5" type="noConversion"/>
  </si>
  <si>
    <t>일반주거 ③</t>
    <phoneticPr fontId="5" type="noConversion"/>
  </si>
  <si>
    <t>일반주거 ④</t>
    <phoneticPr fontId="5" type="noConversion"/>
  </si>
  <si>
    <t>상업 ②</t>
    <phoneticPr fontId="5" type="noConversion"/>
  </si>
  <si>
    <t>상업 ①</t>
    <phoneticPr fontId="5" type="noConversion"/>
  </si>
  <si>
    <t>전용공업</t>
    <phoneticPr fontId="8" type="noConversion"/>
  </si>
  <si>
    <t>일반공업</t>
    <phoneticPr fontId="8" type="noConversion"/>
  </si>
  <si>
    <t>적용대상지역</t>
    <phoneticPr fontId="5" type="noConversion"/>
  </si>
  <si>
    <t>측정지역
(주소)</t>
    <phoneticPr fontId="5" type="noConversion"/>
  </si>
  <si>
    <t>일
반
지
역</t>
    <phoneticPr fontId="5" type="noConversion"/>
  </si>
  <si>
    <t>"가"
지역</t>
    <phoneticPr fontId="5" type="noConversion"/>
  </si>
  <si>
    <t>녹지지역</t>
    <phoneticPr fontId="5" type="noConversion"/>
  </si>
  <si>
    <t>남구 옥동</t>
    <phoneticPr fontId="5" type="noConversion"/>
  </si>
  <si>
    <t>전용주거지역</t>
    <phoneticPr fontId="5" type="noConversion"/>
  </si>
  <si>
    <t>울주군 범서읍</t>
    <phoneticPr fontId="5" type="noConversion"/>
  </si>
  <si>
    <t>평균</t>
    <phoneticPr fontId="5" type="noConversion"/>
  </si>
  <si>
    <t>"나"
지역</t>
    <phoneticPr fontId="5" type="noConversion"/>
  </si>
  <si>
    <t>일반주거지역</t>
    <phoneticPr fontId="5" type="noConversion"/>
  </si>
  <si>
    <t>북구 농소1동</t>
    <phoneticPr fontId="5" type="noConversion"/>
  </si>
  <si>
    <t>남구 무거2동</t>
    <phoneticPr fontId="5" type="noConversion"/>
  </si>
  <si>
    <t>"다"
지역</t>
    <phoneticPr fontId="5" type="noConversion"/>
  </si>
  <si>
    <t>상업지역</t>
    <phoneticPr fontId="5" type="noConversion"/>
  </si>
  <si>
    <t>"라"
지역</t>
    <phoneticPr fontId="5" type="noConversion"/>
  </si>
  <si>
    <t>전용공업지역</t>
    <phoneticPr fontId="5" type="noConversion"/>
  </si>
  <si>
    <t>일반공업지역</t>
    <phoneticPr fontId="5" type="noConversion"/>
  </si>
  <si>
    <t>울주군 온산읍</t>
    <phoneticPr fontId="5" type="noConversion"/>
  </si>
  <si>
    <t>도
로
변
지
역</t>
    <phoneticPr fontId="5" type="noConversion"/>
  </si>
  <si>
    <t>"가""나"
지역</t>
    <phoneticPr fontId="5" type="noConversion"/>
  </si>
  <si>
    <t>3분기</t>
    <phoneticPr fontId="5" type="noConversion"/>
  </si>
  <si>
    <t>4분기</t>
    <phoneticPr fontId="5" type="noConversion"/>
  </si>
  <si>
    <t>낮(06:00 ~ 22:00)</t>
    <phoneticPr fontId="5" type="noConversion"/>
  </si>
  <si>
    <t>측  정  소  음  도</t>
    <phoneticPr fontId="5" type="noConversion"/>
  </si>
  <si>
    <t>주간
평균</t>
    <phoneticPr fontId="8" type="noConversion"/>
  </si>
  <si>
    <t>야간
평균</t>
    <phoneticPr fontId="8" type="noConversion"/>
  </si>
  <si>
    <t>4분기</t>
    <phoneticPr fontId="8" type="noConversion"/>
  </si>
  <si>
    <t>밤(22:00 ~ 06:00)</t>
    <phoneticPr fontId="5" type="noConversion"/>
  </si>
  <si>
    <t>평균</t>
  </si>
  <si>
    <t>호랑이발광장</t>
    <phoneticPr fontId="5" type="noConversion"/>
  </si>
  <si>
    <t xml:space="preserve">월드메르디앙101동앞 </t>
    <phoneticPr fontId="5" type="noConversion"/>
  </si>
  <si>
    <t>경동태원하이빌관리사무소</t>
    <phoneticPr fontId="5" type="noConversion"/>
  </si>
  <si>
    <t>가온어린이집앞</t>
    <phoneticPr fontId="8" type="noConversion"/>
  </si>
  <si>
    <t>우주가든 앞</t>
    <phoneticPr fontId="5" type="noConversion"/>
  </si>
  <si>
    <t>모란맨션입구</t>
    <phoneticPr fontId="5" type="noConversion"/>
  </si>
  <si>
    <t>동성아파트</t>
    <phoneticPr fontId="8" type="noConversion"/>
  </si>
  <si>
    <t>로얄맨션</t>
    <phoneticPr fontId="5" type="noConversion"/>
  </si>
  <si>
    <t>큰빛교회</t>
    <phoneticPr fontId="5" type="noConversion"/>
  </si>
  <si>
    <t>주공101,201동앞사거리</t>
    <phoneticPr fontId="5" type="noConversion"/>
  </si>
  <si>
    <t>럭키무거맨션후문주차장</t>
    <phoneticPr fontId="5" type="noConversion"/>
  </si>
  <si>
    <t>거인골든빌리지</t>
    <phoneticPr fontId="5" type="noConversion"/>
  </si>
  <si>
    <t>뉴코아아울렛</t>
    <phoneticPr fontId="5" type="noConversion"/>
  </si>
  <si>
    <t>울산중부소방서</t>
    <phoneticPr fontId="5" type="noConversion"/>
  </si>
  <si>
    <t>알리안츠생명 앞</t>
    <phoneticPr fontId="5" type="noConversion"/>
  </si>
  <si>
    <t>농협빌딩 옆</t>
    <phoneticPr fontId="5" type="noConversion"/>
  </si>
  <si>
    <t>강변무료주차장</t>
    <phoneticPr fontId="5" type="noConversion"/>
  </si>
  <si>
    <t>KPX케미칼 앞</t>
    <phoneticPr fontId="5" type="noConversion"/>
  </si>
  <si>
    <t>광남산업㈜</t>
    <phoneticPr fontId="5" type="noConversion"/>
  </si>
  <si>
    <t>신일공업 앞</t>
    <phoneticPr fontId="5" type="noConversion"/>
  </si>
  <si>
    <t>주간</t>
    <phoneticPr fontId="5" type="noConversion"/>
  </si>
  <si>
    <t>12시</t>
    <phoneticPr fontId="5" type="noConversion"/>
  </si>
  <si>
    <t>16시</t>
    <phoneticPr fontId="5" type="noConversion"/>
  </si>
  <si>
    <t>야간</t>
    <phoneticPr fontId="5" type="noConversion"/>
  </si>
  <si>
    <t>1분기</t>
    <phoneticPr fontId="5" type="noConversion"/>
  </si>
  <si>
    <t>2분기</t>
    <phoneticPr fontId="5" type="noConversion"/>
  </si>
  <si>
    <t>10시(3분기, 4분기 : 7시)</t>
    <phoneticPr fontId="5" type="noConversion"/>
  </si>
  <si>
    <t>18시(3분기, 4분기 : 20시)</t>
    <phoneticPr fontId="5" type="noConversion"/>
  </si>
  <si>
    <t>22시(3분기, 4분기 : 23시)</t>
    <phoneticPr fontId="5" type="noConversion"/>
  </si>
  <si>
    <t>24시(3분기, 4분기 : 02시)</t>
    <phoneticPr fontId="5" type="noConversion"/>
  </si>
  <si>
    <t>중부종합사회복지관
(구 천상복지회관)</t>
    <phoneticPr fontId="5" type="noConversion"/>
  </si>
  <si>
    <t>범서교회
(구 천상교회)</t>
    <phoneticPr fontId="5" type="noConversion"/>
  </si>
  <si>
    <t>전하노인복지관
(구 동구노인복지회관)</t>
    <phoneticPr fontId="5" type="noConversion"/>
  </si>
  <si>
    <t>호계 해맑은공원
(구 호계제3어린이 공원)</t>
    <phoneticPr fontId="5" type="noConversion"/>
  </si>
  <si>
    <t>영남행복 맨션 주차장
(구 영남행복맨션 놀이터)</t>
    <phoneticPr fontId="5" type="noConversion"/>
  </si>
  <si>
    <t>산학공원 내
(구 선학공원내)</t>
    <phoneticPr fontId="5" type="noConversion"/>
  </si>
  <si>
    <t>K락볼링장 앞
(구 KT울산성남지점 앞)</t>
    <phoneticPr fontId="5" type="noConversion"/>
  </si>
  <si>
    <t>언양종합상가시장 앞
(구 언양매일상가시장 앞)</t>
    <phoneticPr fontId="5" type="noConversion"/>
  </si>
  <si>
    <t>구 언양시외버스터미널 건물 앞
(구 언양시외버스정류장)</t>
    <phoneticPr fontId="5" type="noConversion"/>
  </si>
  <si>
    <t>NH농협은행 서울산금융센터 주차장 앞
(구 농협언양지점앞)</t>
    <phoneticPr fontId="5" type="noConversion"/>
  </si>
  <si>
    <t>바스프컬러스앤이펙츠
코리아(주)
(구 한국BASF㈜)</t>
    <phoneticPr fontId="5" type="noConversion"/>
  </si>
  <si>
    <t>부산레이저절단 앞
(구 송원산업,부산레이저)</t>
    <phoneticPr fontId="5" type="noConversion"/>
  </si>
  <si>
    <t>GS엔텍 화산공장 앞
[(주)대경테크노스 앞]</t>
    <phoneticPr fontId="5" type="noConversion"/>
  </si>
  <si>
    <t xml:space="preserve"> ※ 2021년 2분기부터 3개 지점 측정중단 : 로얄맨션, 울산중부소방서, 알리안츠생명 앞(공동주택 신축 등 공사영향으로 소음측정 중단), 3개 지점 이전결정
   - '환경소음측정망 측정지점 이전계획 결정고시(울산광역시 고시 제2021-304호, 2021.12.10.)'에 따라 2022년 1분기부터 이전 결정된 측정지점(3지점)을 포함하여 총 50지점에 대해 환경소음을 측정할 계획 임
 ※ 2021년 3분기부터 소음연속측정기 활용 환경소음 측정 : 측정지점 인근 가로등, 나무, 난간 등에 측정장비를 설치하여 환경소음 측정(5분 등가소음도 =&gt; 1시간 등가소음도)
 ※ 2021년 3분기부터 측정시간 변경 : 주간 측정시간 변경(10시, 12시, 16시, 18시 =&gt; 7시, 12시, 16시, 20시), 야간 측정시간 변경(22시, 24시 =&gt; 23시, 2시)</t>
    <phoneticPr fontId="5" type="noConversion"/>
  </si>
  <si>
    <t>지역별 소음도 현황</t>
    <phoneticPr fontId="5" type="noConversion"/>
  </si>
  <si>
    <t>지점별 소음도 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</si>
</sst>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0.0_);[Red]\(0.0\)"/>
    <numFmt numFmtId="179" formatCode="0.00_);[Red]\(0.00\)"/>
  </numFmts>
  <fonts count="6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9"/>
      <name val="돋움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11"/>
      <color indexed="8"/>
      <name val="돋움"/>
      <family val="3"/>
      <charset val="129"/>
    </font>
    <font>
      <sz val="14"/>
      <name val="돋움"/>
      <family val="3"/>
      <charset val="129"/>
    </font>
    <font>
      <sz val="9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sz val="10"/>
      <name val="돋움"/>
      <family val="3"/>
      <charset val="129"/>
    </font>
    <font>
      <sz val="8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8"/>
      <color indexed="8"/>
      <name val="돋움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color rgb="FF0000FF"/>
      <name val="돋움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84">
    <xf numFmtId="0" fontId="0" fillId="0" borderId="0"/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40" applyNumberFormat="0" applyAlignment="0" applyProtection="0">
      <alignment vertical="center"/>
    </xf>
    <xf numFmtId="0" fontId="31" fillId="3" borderId="40" applyNumberFormat="0" applyAlignment="0" applyProtection="0">
      <alignment vertical="center"/>
    </xf>
    <xf numFmtId="0" fontId="32" fillId="0" borderId="41" applyNumberFormat="0" applyFill="0" applyAlignment="0" applyProtection="0">
      <alignment vertical="center"/>
    </xf>
    <xf numFmtId="0" fontId="33" fillId="12" borderId="4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" borderId="40" applyNumberFormat="0" applyAlignment="0" applyProtection="0">
      <alignment vertical="center"/>
    </xf>
    <xf numFmtId="0" fontId="41" fillId="3" borderId="40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8" fillId="13" borderId="43" applyNumberFormat="0" applyFont="0" applyAlignment="0" applyProtection="0">
      <alignment vertical="center"/>
    </xf>
    <xf numFmtId="0" fontId="38" fillId="13" borderId="43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2" borderId="42" applyNumberFormat="0" applyAlignment="0" applyProtection="0">
      <alignment vertical="center"/>
    </xf>
    <xf numFmtId="0" fontId="45" fillId="12" borderId="42" applyNumberFormat="0" applyAlignment="0" applyProtection="0">
      <alignment vertical="center"/>
    </xf>
    <xf numFmtId="0" fontId="46" fillId="0" borderId="41" applyNumberFormat="0" applyFill="0" applyAlignment="0" applyProtection="0">
      <alignment vertical="center"/>
    </xf>
    <xf numFmtId="0" fontId="46" fillId="0" borderId="41" applyNumberFormat="0" applyFill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48" fillId="11" borderId="40" applyNumberFormat="0" applyAlignment="0" applyProtection="0">
      <alignment vertical="center"/>
    </xf>
    <xf numFmtId="0" fontId="48" fillId="11" borderId="40" applyNumberFormat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54" fillId="3" borderId="21" applyNumberFormat="0" applyAlignment="0" applyProtection="0">
      <alignment vertical="center"/>
    </xf>
    <xf numFmtId="0" fontId="3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4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43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43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</cellStyleXfs>
  <cellXfs count="219">
    <xf numFmtId="0" fontId="0" fillId="0" borderId="0" xfId="0"/>
    <xf numFmtId="0" fontId="5" fillId="0" borderId="0" xfId="0" applyFont="1"/>
    <xf numFmtId="0" fontId="5" fillId="0" borderId="0" xfId="0" applyFont="1" applyFill="1"/>
    <xf numFmtId="179" fontId="0" fillId="0" borderId="0" xfId="0" applyNumberFormat="1"/>
    <xf numFmtId="0" fontId="13" fillId="2" borderId="0" xfId="0" applyFont="1" applyFill="1"/>
    <xf numFmtId="0" fontId="9" fillId="2" borderId="0" xfId="0" applyFont="1" applyFill="1" applyAlignment="1">
      <alignment horizontal="center"/>
    </xf>
    <xf numFmtId="0" fontId="15" fillId="2" borderId="0" xfId="0" applyFont="1" applyFill="1"/>
    <xf numFmtId="0" fontId="18" fillId="0" borderId="0" xfId="0" applyFont="1"/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178" fontId="9" fillId="5" borderId="29" xfId="0" applyNumberFormat="1" applyFont="1" applyFill="1" applyBorder="1" applyAlignment="1">
      <alignment horizontal="center" vertical="center" wrapText="1"/>
    </xf>
    <xf numFmtId="49" fontId="9" fillId="5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 shrinkToFit="1"/>
    </xf>
    <xf numFmtId="177" fontId="6" fillId="7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/>
    </xf>
    <xf numFmtId="0" fontId="9" fillId="38" borderId="1" xfId="1" applyFont="1" applyFill="1" applyBorder="1" applyAlignment="1">
      <alignment horizontal="center" vertical="center" shrinkToFit="1"/>
    </xf>
    <xf numFmtId="0" fontId="9" fillId="38" borderId="3" xfId="1" applyFont="1" applyFill="1" applyBorder="1" applyAlignment="1">
      <alignment horizontal="center" vertical="center" shrinkToFit="1"/>
    </xf>
    <xf numFmtId="179" fontId="7" fillId="5" borderId="29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/>
    </xf>
    <xf numFmtId="0" fontId="0" fillId="0" borderId="0" xfId="0" applyFill="1"/>
    <xf numFmtId="178" fontId="0" fillId="0" borderId="0" xfId="0" applyNumberFormat="1" applyFill="1"/>
    <xf numFmtId="0" fontId="19" fillId="0" borderId="0" xfId="0" applyFont="1" applyBorder="1" applyAlignment="1">
      <alignment horizontal="right" vertical="center"/>
    </xf>
    <xf numFmtId="1" fontId="6" fillId="6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shrinkToFit="1"/>
    </xf>
    <xf numFmtId="1" fontId="6" fillId="6" borderId="2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" fontId="6" fillId="0" borderId="36" xfId="0" applyNumberFormat="1" applyFont="1" applyBorder="1" applyAlignment="1">
      <alignment horizontal="center" vertical="center" shrinkToFit="1"/>
    </xf>
    <xf numFmtId="49" fontId="9" fillId="5" borderId="22" xfId="0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shrinkToFit="1"/>
    </xf>
    <xf numFmtId="177" fontId="9" fillId="0" borderId="11" xfId="1" applyNumberFormat="1" applyFont="1" applyFill="1" applyBorder="1" applyAlignment="1">
      <alignment horizontal="center" vertical="center" shrinkToFit="1"/>
    </xf>
    <xf numFmtId="0" fontId="58" fillId="0" borderId="11" xfId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178" fontId="55" fillId="0" borderId="11" xfId="156" applyNumberFormat="1" applyFont="1" applyBorder="1" applyAlignment="1">
      <alignment horizontal="center" vertical="center"/>
    </xf>
    <xf numFmtId="178" fontId="55" fillId="0" borderId="11" xfId="156" applyNumberFormat="1" applyFont="1" applyFill="1" applyBorder="1" applyAlignment="1">
      <alignment horizontal="center" vertical="center"/>
    </xf>
    <xf numFmtId="178" fontId="10" fillId="2" borderId="36" xfId="0" applyNumberFormat="1" applyFont="1" applyFill="1" applyBorder="1" applyAlignment="1">
      <alignment horizontal="center" vertical="center"/>
    </xf>
    <xf numFmtId="178" fontId="56" fillId="0" borderId="0" xfId="0" applyNumberFormat="1" applyFont="1" applyAlignment="1">
      <alignment horizontal="center" vertical="center"/>
    </xf>
    <xf numFmtId="178" fontId="56" fillId="0" borderId="0" xfId="0" applyNumberFormat="1" applyFont="1" applyFill="1" applyBorder="1" applyAlignment="1">
      <alignment horizontal="center" vertical="center"/>
    </xf>
    <xf numFmtId="176" fontId="0" fillId="4" borderId="36" xfId="0" applyNumberFormat="1" applyFont="1" applyFill="1" applyBorder="1" applyAlignment="1">
      <alignment horizontal="center" vertical="center"/>
    </xf>
    <xf numFmtId="177" fontId="0" fillId="6" borderId="27" xfId="0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 shrinkToFit="1"/>
    </xf>
    <xf numFmtId="0" fontId="58" fillId="0" borderId="1" xfId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178" fontId="55" fillId="0" borderId="1" xfId="156" applyNumberFormat="1" applyFont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177" fontId="0" fillId="6" borderId="2" xfId="0" applyNumberFormat="1" applyFont="1" applyFill="1" applyBorder="1" applyAlignment="1">
      <alignment horizontal="center" vertical="center"/>
    </xf>
    <xf numFmtId="178" fontId="56" fillId="0" borderId="0" xfId="0" applyNumberFormat="1" applyFont="1" applyBorder="1" applyAlignment="1">
      <alignment horizontal="center" vertical="center"/>
    </xf>
    <xf numFmtId="177" fontId="9" fillId="38" borderId="1" xfId="1" applyNumberFormat="1" applyFont="1" applyFill="1" applyBorder="1" applyAlignment="1">
      <alignment horizontal="center" vertical="center" shrinkToFit="1"/>
    </xf>
    <xf numFmtId="0" fontId="58" fillId="38" borderId="1" xfId="1" applyFont="1" applyFill="1" applyBorder="1" applyAlignment="1">
      <alignment horizontal="center" vertical="center" shrinkToFit="1"/>
    </xf>
    <xf numFmtId="0" fontId="12" fillId="38" borderId="1" xfId="0" applyFont="1" applyFill="1" applyBorder="1" applyAlignment="1">
      <alignment horizontal="center" vertical="center"/>
    </xf>
    <xf numFmtId="178" fontId="55" fillId="38" borderId="1" xfId="158" applyNumberFormat="1" applyFont="1" applyFill="1" applyBorder="1" applyAlignment="1">
      <alignment horizontal="center" vertical="center"/>
    </xf>
    <xf numFmtId="178" fontId="10" fillId="38" borderId="1" xfId="0" applyNumberFormat="1" applyFont="1" applyFill="1" applyBorder="1" applyAlignment="1">
      <alignment horizontal="center" vertical="center"/>
    </xf>
    <xf numFmtId="0" fontId="9" fillId="38" borderId="1" xfId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178" fontId="55" fillId="0" borderId="1" xfId="158" applyNumberFormat="1" applyFont="1" applyBorder="1" applyAlignment="1">
      <alignment horizontal="center" vertical="center"/>
    </xf>
    <xf numFmtId="178" fontId="55" fillId="0" borderId="0" xfId="172" applyNumberFormat="1" applyFont="1" applyAlignment="1">
      <alignment horizontal="center" vertical="center"/>
    </xf>
    <xf numFmtId="178" fontId="55" fillId="0" borderId="0" xfId="172" applyNumberFormat="1" applyFont="1" applyBorder="1" applyAlignment="1">
      <alignment horizontal="center" vertical="center"/>
    </xf>
    <xf numFmtId="178" fontId="55" fillId="0" borderId="1" xfId="172" applyNumberFormat="1" applyFont="1" applyBorder="1" applyAlignment="1">
      <alignment horizontal="center" vertical="center"/>
    </xf>
    <xf numFmtId="178" fontId="0" fillId="38" borderId="1" xfId="0" applyNumberFormat="1" applyFill="1" applyBorder="1" applyAlignment="1">
      <alignment horizontal="center" vertical="center"/>
    </xf>
    <xf numFmtId="177" fontId="9" fillId="38" borderId="3" xfId="1" applyNumberFormat="1" applyFont="1" applyFill="1" applyBorder="1" applyAlignment="1">
      <alignment horizontal="center" vertical="center" shrinkToFit="1"/>
    </xf>
    <xf numFmtId="0" fontId="58" fillId="38" borderId="3" xfId="1" applyFont="1" applyFill="1" applyBorder="1" applyAlignment="1">
      <alignment horizontal="center" vertical="center" shrinkToFit="1"/>
    </xf>
    <xf numFmtId="0" fontId="12" fillId="38" borderId="3" xfId="0" applyFont="1" applyFill="1" applyBorder="1" applyAlignment="1">
      <alignment horizontal="center" vertical="center"/>
    </xf>
    <xf numFmtId="178" fontId="55" fillId="38" borderId="3" xfId="158" applyNumberFormat="1" applyFont="1" applyFill="1" applyBorder="1" applyAlignment="1">
      <alignment horizontal="center" vertical="center"/>
    </xf>
    <xf numFmtId="178" fontId="10" fillId="38" borderId="3" xfId="0" applyNumberFormat="1" applyFont="1" applyFill="1" applyBorder="1" applyAlignment="1">
      <alignment horizontal="center" vertical="center"/>
    </xf>
    <xf numFmtId="176" fontId="0" fillId="4" borderId="3" xfId="0" applyNumberFormat="1" applyFont="1" applyFill="1" applyBorder="1" applyAlignment="1">
      <alignment horizontal="center" vertical="center"/>
    </xf>
    <xf numFmtId="177" fontId="0" fillId="6" borderId="5" xfId="0" applyNumberFormat="1" applyFont="1" applyFill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177" fontId="17" fillId="0" borderId="3" xfId="0" applyNumberFormat="1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17" fillId="0" borderId="24" xfId="0" applyNumberFormat="1" applyFont="1" applyFill="1" applyBorder="1" applyAlignment="1">
      <alignment horizontal="center" vertical="center"/>
    </xf>
    <xf numFmtId="177" fontId="17" fillId="0" borderId="23" xfId="0" applyNumberFormat="1" applyFont="1" applyFill="1" applyBorder="1" applyAlignment="1">
      <alignment horizontal="center" vertical="center"/>
    </xf>
    <xf numFmtId="177" fontId="17" fillId="0" borderId="13" xfId="0" applyNumberFormat="1" applyFont="1" applyFill="1" applyBorder="1" applyAlignment="1">
      <alignment horizontal="center" vertical="center"/>
    </xf>
    <xf numFmtId="177" fontId="17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17" fillId="0" borderId="24" xfId="0" applyNumberFormat="1" applyFont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3" xfId="0" applyNumberFormat="1" applyFont="1" applyBorder="1" applyAlignment="1">
      <alignment horizontal="center" vertical="center"/>
    </xf>
    <xf numFmtId="177" fontId="17" fillId="0" borderId="12" xfId="0" applyNumberFormat="1" applyFont="1" applyBorder="1" applyAlignment="1">
      <alignment horizontal="center" vertical="center"/>
    </xf>
    <xf numFmtId="177" fontId="17" fillId="0" borderId="3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" fontId="17" fillId="4" borderId="3" xfId="0" applyNumberFormat="1" applyFont="1" applyFill="1" applyBorder="1" applyAlignment="1">
      <alignment horizontal="center" vertical="center"/>
    </xf>
    <xf numFmtId="177" fontId="6" fillId="7" borderId="36" xfId="0" applyNumberFormat="1" applyFont="1" applyFill="1" applyBorder="1" applyAlignment="1">
      <alignment horizontal="center" vertical="center"/>
    </xf>
    <xf numFmtId="177" fontId="17" fillId="7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77" fontId="22" fillId="0" borderId="47" xfId="0" applyNumberFormat="1" applyFont="1" applyFill="1" applyBorder="1" applyAlignment="1">
      <alignment horizontal="center" vertical="center"/>
    </xf>
    <xf numFmtId="177" fontId="22" fillId="0" borderId="4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77" fontId="22" fillId="0" borderId="13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57" fillId="0" borderId="13" xfId="0" applyNumberFormat="1" applyFont="1" applyFill="1" applyBorder="1" applyAlignment="1">
      <alignment horizontal="center" vertical="center"/>
    </xf>
    <xf numFmtId="177" fontId="57" fillId="0" borderId="12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wrapText="1"/>
    </xf>
    <xf numFmtId="1" fontId="6" fillId="4" borderId="36" xfId="0" applyNumberFormat="1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0" fontId="20" fillId="6" borderId="29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1" fontId="17" fillId="6" borderId="1" xfId="0" applyNumberFormat="1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36" xfId="0" applyNumberFormat="1" applyFont="1" applyFill="1" applyBorder="1" applyAlignment="1">
      <alignment horizontal="center" vertical="center"/>
    </xf>
    <xf numFmtId="1" fontId="6" fillId="6" borderId="35" xfId="0" applyNumberFormat="1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1" fontId="17" fillId="6" borderId="13" xfId="0" applyNumberFormat="1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shrinkToFit="1"/>
    </xf>
    <xf numFmtId="1" fontId="6" fillId="6" borderId="2" xfId="0" applyNumberFormat="1" applyFont="1" applyFill="1" applyBorder="1" applyAlignment="1">
      <alignment horizontal="center" vertical="center" shrinkToFit="1"/>
    </xf>
    <xf numFmtId="1" fontId="6" fillId="0" borderId="9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177" fontId="22" fillId="0" borderId="1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4" borderId="1" xfId="0" applyNumberFormat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49" fontId="9" fillId="38" borderId="9" xfId="1" applyNumberFormat="1" applyFont="1" applyFill="1" applyBorder="1" applyAlignment="1">
      <alignment horizontal="center" vertical="center" shrinkToFit="1"/>
    </xf>
    <xf numFmtId="49" fontId="9" fillId="38" borderId="11" xfId="1" applyNumberFormat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38" borderId="9" xfId="1" applyFont="1" applyFill="1" applyBorder="1" applyAlignment="1">
      <alignment horizontal="center" vertical="center" shrinkToFit="1"/>
    </xf>
    <xf numFmtId="0" fontId="9" fillId="38" borderId="10" xfId="1" applyFont="1" applyFill="1" applyBorder="1" applyAlignment="1">
      <alignment horizontal="center" vertical="center" shrinkToFit="1"/>
    </xf>
    <xf numFmtId="0" fontId="9" fillId="38" borderId="32" xfId="1" applyFont="1" applyFill="1" applyBorder="1" applyAlignment="1">
      <alignment horizontal="center" vertical="center" shrinkToFit="1"/>
    </xf>
    <xf numFmtId="0" fontId="9" fillId="38" borderId="9" xfId="1" applyFont="1" applyFill="1" applyBorder="1" applyAlignment="1">
      <alignment horizontal="center" vertical="center" wrapText="1" shrinkToFit="1"/>
    </xf>
    <xf numFmtId="49" fontId="9" fillId="38" borderId="10" xfId="1" applyNumberFormat="1" applyFont="1" applyFill="1" applyBorder="1" applyAlignment="1">
      <alignment horizontal="center" vertical="center" shrinkToFit="1"/>
    </xf>
    <xf numFmtId="49" fontId="9" fillId="38" borderId="32" xfId="1" applyNumberFormat="1" applyFont="1" applyFill="1" applyBorder="1" applyAlignment="1">
      <alignment horizontal="center" vertical="center" shrinkToFit="1"/>
    </xf>
    <xf numFmtId="49" fontId="9" fillId="0" borderId="9" xfId="1" applyNumberFormat="1" applyFont="1" applyFill="1" applyBorder="1" applyAlignment="1">
      <alignment horizontal="center" vertical="center" shrinkToFit="1"/>
    </xf>
    <xf numFmtId="49" fontId="9" fillId="0" borderId="10" xfId="1" applyNumberFormat="1" applyFont="1" applyFill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0" fontId="9" fillId="38" borderId="11" xfId="1" applyFont="1" applyFill="1" applyBorder="1" applyAlignment="1">
      <alignment horizontal="center" vertical="center" shrinkToFit="1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5" borderId="29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9" xfId="0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 shrinkToFi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34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179" fontId="7" fillId="5" borderId="1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/>
    </xf>
    <xf numFmtId="0" fontId="62" fillId="2" borderId="26" xfId="0" applyFont="1" applyFill="1" applyBorder="1" applyAlignment="1">
      <alignment horizontal="left" vertical="center" wrapText="1"/>
    </xf>
    <xf numFmtId="0" fontId="62" fillId="2" borderId="26" xfId="0" applyFont="1" applyFill="1" applyBorder="1" applyAlignment="1">
      <alignment horizontal="left" vertical="center"/>
    </xf>
    <xf numFmtId="49" fontId="9" fillId="5" borderId="22" xfId="0" applyNumberFormat="1" applyFont="1" applyFill="1" applyBorder="1" applyAlignment="1">
      <alignment horizontal="center" vertical="center" wrapText="1"/>
    </xf>
    <xf numFmtId="49" fontId="9" fillId="5" borderId="20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29" xfId="0" applyNumberFormat="1" applyFont="1" applyFill="1" applyBorder="1" applyAlignment="1">
      <alignment horizontal="center" vertical="center" wrapText="1"/>
    </xf>
    <xf numFmtId="177" fontId="9" fillId="6" borderId="2" xfId="0" applyNumberFormat="1" applyFont="1" applyFill="1" applyBorder="1" applyAlignment="1">
      <alignment horizontal="center" vertical="center" wrapText="1"/>
    </xf>
    <xf numFmtId="177" fontId="9" fillId="6" borderId="30" xfId="0" applyNumberFormat="1" applyFont="1" applyFill="1" applyBorder="1" applyAlignment="1">
      <alignment horizontal="center" vertical="center" wrapText="1"/>
    </xf>
    <xf numFmtId="49" fontId="9" fillId="5" borderId="18" xfId="0" applyNumberFormat="1" applyFont="1" applyFill="1" applyBorder="1" applyAlignment="1">
      <alignment horizontal="center" vertical="center" wrapText="1"/>
    </xf>
    <xf numFmtId="49" fontId="9" fillId="5" borderId="19" xfId="0" applyNumberFormat="1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horizontal="center" vertical="center" wrapText="1"/>
    </xf>
    <xf numFmtId="49" fontId="9" fillId="5" borderId="45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</cellXfs>
  <cellStyles count="284">
    <cellStyle name="20% - 강조색1" xfId="18" builtinId="30" customBuiltin="1"/>
    <cellStyle name="20% - 강조색1 2" xfId="41"/>
    <cellStyle name="20% - 강조색1 3" xfId="42"/>
    <cellStyle name="20% - 강조색1 4" xfId="144"/>
    <cellStyle name="20% - 강조색1 4 2" xfId="202"/>
    <cellStyle name="20% - 강조색1 4 3" xfId="272"/>
    <cellStyle name="20% - 강조색1 5" xfId="128"/>
    <cellStyle name="20% - 강조색1 5 2" xfId="216"/>
    <cellStyle name="20% - 강조색1 6" xfId="160"/>
    <cellStyle name="20% - 강조색1 6 2" xfId="230"/>
    <cellStyle name="20% - 강조색1 7" xfId="174"/>
    <cellStyle name="20% - 강조색1 7 2" xfId="244"/>
    <cellStyle name="20% - 강조색1 8" xfId="188"/>
    <cellStyle name="20% - 강조색1 9" xfId="256"/>
    <cellStyle name="20% - 강조색2" xfId="22" builtinId="34" customBuiltin="1"/>
    <cellStyle name="20% - 강조색2 2" xfId="43"/>
    <cellStyle name="20% - 강조색2 3" xfId="44"/>
    <cellStyle name="20% - 강조색2 4" xfId="146"/>
    <cellStyle name="20% - 강조색2 4 2" xfId="204"/>
    <cellStyle name="20% - 강조색2 4 3" xfId="274"/>
    <cellStyle name="20% - 강조색2 5" xfId="130"/>
    <cellStyle name="20% - 강조색2 5 2" xfId="218"/>
    <cellStyle name="20% - 강조색2 6" xfId="162"/>
    <cellStyle name="20% - 강조색2 6 2" xfId="232"/>
    <cellStyle name="20% - 강조색2 7" xfId="176"/>
    <cellStyle name="20% - 강조색2 7 2" xfId="246"/>
    <cellStyle name="20% - 강조색2 8" xfId="190"/>
    <cellStyle name="20% - 강조색2 9" xfId="258"/>
    <cellStyle name="20% - 강조색3" xfId="26" builtinId="38" customBuiltin="1"/>
    <cellStyle name="20% - 강조색3 2" xfId="45"/>
    <cellStyle name="20% - 강조색3 3" xfId="46"/>
    <cellStyle name="20% - 강조색3 4" xfId="148"/>
    <cellStyle name="20% - 강조색3 4 2" xfId="206"/>
    <cellStyle name="20% - 강조색3 4 3" xfId="276"/>
    <cellStyle name="20% - 강조색3 5" xfId="132"/>
    <cellStyle name="20% - 강조색3 5 2" xfId="220"/>
    <cellStyle name="20% - 강조색3 6" xfId="164"/>
    <cellStyle name="20% - 강조색3 6 2" xfId="234"/>
    <cellStyle name="20% - 강조색3 7" xfId="178"/>
    <cellStyle name="20% - 강조색3 7 2" xfId="248"/>
    <cellStyle name="20% - 강조색3 8" xfId="192"/>
    <cellStyle name="20% - 강조색3 9" xfId="260"/>
    <cellStyle name="20% - 강조색4" xfId="30" builtinId="42" customBuiltin="1"/>
    <cellStyle name="20% - 강조색4 2" xfId="47"/>
    <cellStyle name="20% - 강조색4 3" xfId="48"/>
    <cellStyle name="20% - 강조색4 4" xfId="150"/>
    <cellStyle name="20% - 강조색4 4 2" xfId="208"/>
    <cellStyle name="20% - 강조색4 4 3" xfId="278"/>
    <cellStyle name="20% - 강조색4 5" xfId="134"/>
    <cellStyle name="20% - 강조색4 5 2" xfId="222"/>
    <cellStyle name="20% - 강조색4 6" xfId="166"/>
    <cellStyle name="20% - 강조색4 6 2" xfId="236"/>
    <cellStyle name="20% - 강조색4 7" xfId="180"/>
    <cellStyle name="20% - 강조색4 7 2" xfId="250"/>
    <cellStyle name="20% - 강조색4 8" xfId="194"/>
    <cellStyle name="20% - 강조색4 9" xfId="262"/>
    <cellStyle name="20% - 강조색5" xfId="34" builtinId="46" customBuiltin="1"/>
    <cellStyle name="20% - 강조색5 2" xfId="49"/>
    <cellStyle name="20% - 강조색5 3" xfId="50"/>
    <cellStyle name="20% - 강조색5 4" xfId="152"/>
    <cellStyle name="20% - 강조색5 4 2" xfId="210"/>
    <cellStyle name="20% - 강조색5 4 3" xfId="280"/>
    <cellStyle name="20% - 강조색5 5" xfId="136"/>
    <cellStyle name="20% - 강조색5 5 2" xfId="224"/>
    <cellStyle name="20% - 강조색5 6" xfId="168"/>
    <cellStyle name="20% - 강조색5 6 2" xfId="238"/>
    <cellStyle name="20% - 강조색5 7" xfId="182"/>
    <cellStyle name="20% - 강조색5 7 2" xfId="252"/>
    <cellStyle name="20% - 강조색5 8" xfId="196"/>
    <cellStyle name="20% - 강조색5 9" xfId="264"/>
    <cellStyle name="20% - 강조색6" xfId="38" builtinId="50" customBuiltin="1"/>
    <cellStyle name="20% - 강조색6 2" xfId="51"/>
    <cellStyle name="20% - 강조색6 3" xfId="52"/>
    <cellStyle name="20% - 강조색6 4" xfId="154"/>
    <cellStyle name="20% - 강조색6 4 2" xfId="212"/>
    <cellStyle name="20% - 강조색6 4 3" xfId="282"/>
    <cellStyle name="20% - 강조색6 5" xfId="138"/>
    <cellStyle name="20% - 강조색6 5 2" xfId="226"/>
    <cellStyle name="20% - 강조색6 6" xfId="170"/>
    <cellStyle name="20% - 강조색6 6 2" xfId="240"/>
    <cellStyle name="20% - 강조색6 7" xfId="184"/>
    <cellStyle name="20% - 강조색6 7 2" xfId="254"/>
    <cellStyle name="20% - 강조색6 8" xfId="198"/>
    <cellStyle name="20% - 강조색6 9" xfId="266"/>
    <cellStyle name="40% - 강조색1" xfId="19" builtinId="31" customBuiltin="1"/>
    <cellStyle name="40% - 강조색1 2" xfId="53"/>
    <cellStyle name="40% - 강조색1 3" xfId="54"/>
    <cellStyle name="40% - 강조색1 4" xfId="145"/>
    <cellStyle name="40% - 강조색1 4 2" xfId="203"/>
    <cellStyle name="40% - 강조색1 4 3" xfId="273"/>
    <cellStyle name="40% - 강조색1 5" xfId="129"/>
    <cellStyle name="40% - 강조색1 5 2" xfId="217"/>
    <cellStyle name="40% - 강조색1 6" xfId="161"/>
    <cellStyle name="40% - 강조색1 6 2" xfId="231"/>
    <cellStyle name="40% - 강조색1 7" xfId="175"/>
    <cellStyle name="40% - 강조색1 7 2" xfId="245"/>
    <cellStyle name="40% - 강조색1 8" xfId="189"/>
    <cellStyle name="40% - 강조색1 9" xfId="257"/>
    <cellStyle name="40% - 강조색2" xfId="23" builtinId="35" customBuiltin="1"/>
    <cellStyle name="40% - 강조색2 2" xfId="55"/>
    <cellStyle name="40% - 강조색2 3" xfId="56"/>
    <cellStyle name="40% - 강조색2 4" xfId="147"/>
    <cellStyle name="40% - 강조색2 4 2" xfId="205"/>
    <cellStyle name="40% - 강조색2 4 3" xfId="275"/>
    <cellStyle name="40% - 강조색2 5" xfId="131"/>
    <cellStyle name="40% - 강조색2 5 2" xfId="219"/>
    <cellStyle name="40% - 강조색2 6" xfId="163"/>
    <cellStyle name="40% - 강조색2 6 2" xfId="233"/>
    <cellStyle name="40% - 강조색2 7" xfId="177"/>
    <cellStyle name="40% - 강조색2 7 2" xfId="247"/>
    <cellStyle name="40% - 강조색2 8" xfId="191"/>
    <cellStyle name="40% - 강조색2 9" xfId="259"/>
    <cellStyle name="40% - 강조색3" xfId="27" builtinId="39" customBuiltin="1"/>
    <cellStyle name="40% - 강조색3 2" xfId="57"/>
    <cellStyle name="40% - 강조색3 3" xfId="58"/>
    <cellStyle name="40% - 강조색3 4" xfId="149"/>
    <cellStyle name="40% - 강조색3 4 2" xfId="207"/>
    <cellStyle name="40% - 강조색3 4 3" xfId="277"/>
    <cellStyle name="40% - 강조색3 5" xfId="133"/>
    <cellStyle name="40% - 강조색3 5 2" xfId="221"/>
    <cellStyle name="40% - 강조색3 6" xfId="165"/>
    <cellStyle name="40% - 강조색3 6 2" xfId="235"/>
    <cellStyle name="40% - 강조색3 7" xfId="179"/>
    <cellStyle name="40% - 강조색3 7 2" xfId="249"/>
    <cellStyle name="40% - 강조색3 8" xfId="193"/>
    <cellStyle name="40% - 강조색3 9" xfId="261"/>
    <cellStyle name="40% - 강조색4" xfId="31" builtinId="43" customBuiltin="1"/>
    <cellStyle name="40% - 강조색4 2" xfId="59"/>
    <cellStyle name="40% - 강조색4 3" xfId="60"/>
    <cellStyle name="40% - 강조색4 4" xfId="151"/>
    <cellStyle name="40% - 강조색4 4 2" xfId="209"/>
    <cellStyle name="40% - 강조색4 4 3" xfId="279"/>
    <cellStyle name="40% - 강조색4 5" xfId="135"/>
    <cellStyle name="40% - 강조색4 5 2" xfId="223"/>
    <cellStyle name="40% - 강조색4 6" xfId="167"/>
    <cellStyle name="40% - 강조색4 6 2" xfId="237"/>
    <cellStyle name="40% - 강조색4 7" xfId="181"/>
    <cellStyle name="40% - 강조색4 7 2" xfId="251"/>
    <cellStyle name="40% - 강조색4 8" xfId="195"/>
    <cellStyle name="40% - 강조색4 9" xfId="263"/>
    <cellStyle name="40% - 강조색5" xfId="35" builtinId="47" customBuiltin="1"/>
    <cellStyle name="40% - 강조색5 2" xfId="61"/>
    <cellStyle name="40% - 강조색5 3" xfId="62"/>
    <cellStyle name="40% - 강조색5 4" xfId="153"/>
    <cellStyle name="40% - 강조색5 4 2" xfId="211"/>
    <cellStyle name="40% - 강조색5 4 3" xfId="281"/>
    <cellStyle name="40% - 강조색5 5" xfId="137"/>
    <cellStyle name="40% - 강조색5 5 2" xfId="225"/>
    <cellStyle name="40% - 강조색5 6" xfId="169"/>
    <cellStyle name="40% - 강조색5 6 2" xfId="239"/>
    <cellStyle name="40% - 강조색5 7" xfId="183"/>
    <cellStyle name="40% - 강조색5 7 2" xfId="253"/>
    <cellStyle name="40% - 강조색5 8" xfId="197"/>
    <cellStyle name="40% - 강조색5 9" xfId="265"/>
    <cellStyle name="40% - 강조색6" xfId="39" builtinId="51" customBuiltin="1"/>
    <cellStyle name="40% - 강조색6 2" xfId="63"/>
    <cellStyle name="40% - 강조색6 3" xfId="64"/>
    <cellStyle name="40% - 강조색6 4" xfId="155"/>
    <cellStyle name="40% - 강조색6 4 2" xfId="213"/>
    <cellStyle name="40% - 강조색6 4 3" xfId="283"/>
    <cellStyle name="40% - 강조색6 5" xfId="139"/>
    <cellStyle name="40% - 강조색6 5 2" xfId="227"/>
    <cellStyle name="40% - 강조색6 6" xfId="171"/>
    <cellStyle name="40% - 강조색6 6 2" xfId="241"/>
    <cellStyle name="40% - 강조색6 7" xfId="185"/>
    <cellStyle name="40% - 강조색6 7 2" xfId="255"/>
    <cellStyle name="40% - 강조색6 8" xfId="199"/>
    <cellStyle name="40% - 강조색6 9" xfId="267"/>
    <cellStyle name="60% - 강조색1" xfId="20" builtinId="32" customBuiltin="1"/>
    <cellStyle name="60% - 강조색1 2" xfId="65"/>
    <cellStyle name="60% - 강조색1 3" xfId="66"/>
    <cellStyle name="60% - 강조색2" xfId="24" builtinId="36" customBuiltin="1"/>
    <cellStyle name="60% - 강조색2 2" xfId="67"/>
    <cellStyle name="60% - 강조색2 3" xfId="68"/>
    <cellStyle name="60% - 강조색3" xfId="28" builtinId="40" customBuiltin="1"/>
    <cellStyle name="60% - 강조색3 2" xfId="69"/>
    <cellStyle name="60% - 강조색3 3" xfId="70"/>
    <cellStyle name="60% - 강조색4" xfId="32" builtinId="44" customBuiltin="1"/>
    <cellStyle name="60% - 강조색4 2" xfId="71"/>
    <cellStyle name="60% - 강조색4 3" xfId="72"/>
    <cellStyle name="60% - 강조색5" xfId="36" builtinId="48" customBuiltin="1"/>
    <cellStyle name="60% - 강조색5 2" xfId="73"/>
    <cellStyle name="60% - 강조색5 3" xfId="74"/>
    <cellStyle name="60% - 강조색6" xfId="40" builtinId="52" customBuiltin="1"/>
    <cellStyle name="60% - 강조색6 2" xfId="75"/>
    <cellStyle name="60% - 강조색6 3" xfId="76"/>
    <cellStyle name="강조색1" xfId="17" builtinId="29" customBuiltin="1"/>
    <cellStyle name="강조색1 2" xfId="77"/>
    <cellStyle name="강조색1 3" xfId="78"/>
    <cellStyle name="강조색2" xfId="21" builtinId="33" customBuiltin="1"/>
    <cellStyle name="강조색2 2" xfId="79"/>
    <cellStyle name="강조색2 3" xfId="80"/>
    <cellStyle name="강조색3" xfId="25" builtinId="37" customBuiltin="1"/>
    <cellStyle name="강조색3 2" xfId="81"/>
    <cellStyle name="강조색3 3" xfId="82"/>
    <cellStyle name="강조색4" xfId="29" builtinId="41" customBuiltin="1"/>
    <cellStyle name="강조색4 2" xfId="83"/>
    <cellStyle name="강조색4 3" xfId="84"/>
    <cellStyle name="강조색5" xfId="33" builtinId="45" customBuiltin="1"/>
    <cellStyle name="강조색5 2" xfId="85"/>
    <cellStyle name="강조색5 3" xfId="86"/>
    <cellStyle name="강조색6" xfId="37" builtinId="49" customBuiltin="1"/>
    <cellStyle name="강조색6 2" xfId="87"/>
    <cellStyle name="강조색6 3" xfId="88"/>
    <cellStyle name="경고문" xfId="14" builtinId="11" customBuiltin="1"/>
    <cellStyle name="경고문 2" xfId="89"/>
    <cellStyle name="경고문 3" xfId="90"/>
    <cellStyle name="계산" xfId="11" builtinId="22" customBuiltin="1"/>
    <cellStyle name="계산 2" xfId="91"/>
    <cellStyle name="계산 3" xfId="92"/>
    <cellStyle name="나쁨" xfId="8" builtinId="27" customBuiltin="1"/>
    <cellStyle name="나쁨 2" xfId="93"/>
    <cellStyle name="나쁨 3" xfId="94"/>
    <cellStyle name="메모 2" xfId="95"/>
    <cellStyle name="메모 3" xfId="96"/>
    <cellStyle name="메모 4" xfId="127"/>
    <cellStyle name="메모 4 2" xfId="141"/>
    <cellStyle name="메모 4 3" xfId="269"/>
    <cellStyle name="메모 5" xfId="143"/>
    <cellStyle name="메모 5 2" xfId="201"/>
    <cellStyle name="메모 5 3" xfId="271"/>
    <cellStyle name="메모 6" xfId="157"/>
    <cellStyle name="메모 6 2" xfId="215"/>
    <cellStyle name="메모 7" xfId="159"/>
    <cellStyle name="메모 7 2" xfId="229"/>
    <cellStyle name="메모 8" xfId="173"/>
    <cellStyle name="메모 8 2" xfId="243"/>
    <cellStyle name="메모 9" xfId="187"/>
    <cellStyle name="보통" xfId="9" builtinId="28" customBuiltin="1"/>
    <cellStyle name="보통 2" xfId="97"/>
    <cellStyle name="보통 3" xfId="98"/>
    <cellStyle name="설명 텍스트" xfId="15" builtinId="53" customBuiltin="1"/>
    <cellStyle name="설명 텍스트 2" xfId="99"/>
    <cellStyle name="설명 텍스트 3" xfId="100"/>
    <cellStyle name="셀 확인" xfId="13" builtinId="23" customBuiltin="1"/>
    <cellStyle name="셀 확인 2" xfId="101"/>
    <cellStyle name="셀 확인 3" xfId="102"/>
    <cellStyle name="연결된 셀" xfId="12" builtinId="24" customBuiltin="1"/>
    <cellStyle name="연결된 셀 2" xfId="103"/>
    <cellStyle name="연결된 셀 3" xfId="104"/>
    <cellStyle name="요약" xfId="16" builtinId="25" customBuiltin="1"/>
    <cellStyle name="요약 2" xfId="105"/>
    <cellStyle name="요약 3" xfId="106"/>
    <cellStyle name="입력" xfId="10" builtinId="20" customBuiltin="1"/>
    <cellStyle name="입력 2" xfId="107"/>
    <cellStyle name="입력 3" xfId="108"/>
    <cellStyle name="제목" xfId="2" builtinId="15" customBuiltin="1"/>
    <cellStyle name="제목 1" xfId="3" builtinId="16" customBuiltin="1"/>
    <cellStyle name="제목 1 2" xfId="109"/>
    <cellStyle name="제목 1 3" xfId="110"/>
    <cellStyle name="제목 2" xfId="4" builtinId="17" customBuiltin="1"/>
    <cellStyle name="제목 2 2" xfId="111"/>
    <cellStyle name="제목 2 3" xfId="112"/>
    <cellStyle name="제목 3" xfId="5" builtinId="18" customBuiltin="1"/>
    <cellStyle name="제목 3 2" xfId="113"/>
    <cellStyle name="제목 3 3" xfId="114"/>
    <cellStyle name="제목 4" xfId="6" builtinId="19" customBuiltin="1"/>
    <cellStyle name="제목 4 2" xfId="115"/>
    <cellStyle name="제목 4 3" xfId="116"/>
    <cellStyle name="제목 5" xfId="117"/>
    <cellStyle name="제목 6" xfId="118"/>
    <cellStyle name="좋음" xfId="7" builtinId="26" customBuiltin="1"/>
    <cellStyle name="좋음 2" xfId="119"/>
    <cellStyle name="좋음 3" xfId="120"/>
    <cellStyle name="출력 2" xfId="121"/>
    <cellStyle name="출력 3" xfId="122"/>
    <cellStyle name="출력 4" xfId="126"/>
    <cellStyle name="표준" xfId="0" builtinId="0"/>
    <cellStyle name="표준 10" xfId="186"/>
    <cellStyle name="표준 2" xfId="1"/>
    <cellStyle name="표준 3" xfId="123"/>
    <cellStyle name="표준 4" xfId="124"/>
    <cellStyle name="표준 5" xfId="125"/>
    <cellStyle name="표준 5 2" xfId="140"/>
    <cellStyle name="표준 5 3" xfId="268"/>
    <cellStyle name="표준 6" xfId="142"/>
    <cellStyle name="표준 6 2" xfId="200"/>
    <cellStyle name="표준 6 3" xfId="270"/>
    <cellStyle name="표준 7" xfId="156"/>
    <cellStyle name="표준 7 2" xfId="214"/>
    <cellStyle name="표준 8" xfId="158"/>
    <cellStyle name="표준 8 2" xfId="228"/>
    <cellStyle name="표준 9" xfId="172"/>
    <cellStyle name="표준 9 2" xfId="242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C0D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1"/>
  <sheetViews>
    <sheetView showGridLines="0" tabSelected="1" zoomScale="90" zoomScaleNormal="90" workbookViewId="0">
      <selection activeCell="AA23" sqref="AA23"/>
    </sheetView>
  </sheetViews>
  <sheetFormatPr defaultRowHeight="10.5" x14ac:dyDescent="0.15"/>
  <cols>
    <col min="1" max="1" width="1.21875" style="1" customWidth="1"/>
    <col min="2" max="2" width="4" style="1" customWidth="1"/>
    <col min="3" max="3" width="5.88671875" style="1" customWidth="1"/>
    <col min="4" max="4" width="10.21875" style="1" customWidth="1"/>
    <col min="5" max="5" width="10.109375" style="1" customWidth="1"/>
    <col min="6" max="7" width="3.21875" style="1" customWidth="1"/>
    <col min="8" max="25" width="3.21875" style="7" customWidth="1"/>
    <col min="26" max="16384" width="8.88671875" style="1"/>
  </cols>
  <sheetData>
    <row r="1" spans="2:25" ht="21" customHeight="1" x14ac:dyDescent="0.15">
      <c r="B1" s="108" t="s">
        <v>180</v>
      </c>
      <c r="C1" s="109"/>
      <c r="D1" s="109"/>
      <c r="E1" s="109"/>
      <c r="F1" s="109"/>
      <c r="G1" s="109"/>
      <c r="H1" s="109"/>
      <c r="I1" s="109"/>
    </row>
    <row r="2" spans="2:25" ht="21" customHeight="1" thickBot="1" x14ac:dyDescent="0.2">
      <c r="I2" s="8"/>
      <c r="K2" s="8"/>
      <c r="L2" s="122"/>
      <c r="M2" s="122"/>
      <c r="N2" s="9"/>
      <c r="O2" s="9"/>
      <c r="P2" s="27"/>
      <c r="Q2" s="27"/>
      <c r="S2" s="8"/>
      <c r="U2" s="8"/>
      <c r="V2" s="122"/>
      <c r="W2" s="122"/>
      <c r="X2" s="9"/>
      <c r="Y2" s="9"/>
    </row>
    <row r="3" spans="2:25" ht="21" customHeight="1" x14ac:dyDescent="0.15">
      <c r="B3" s="116" t="s">
        <v>0</v>
      </c>
      <c r="C3" s="113" t="s">
        <v>106</v>
      </c>
      <c r="D3" s="113"/>
      <c r="E3" s="110" t="s">
        <v>107</v>
      </c>
      <c r="F3" s="148" t="s">
        <v>130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</row>
    <row r="4" spans="2:25" ht="21" customHeight="1" x14ac:dyDescent="0.15">
      <c r="B4" s="117"/>
      <c r="C4" s="114"/>
      <c r="D4" s="114"/>
      <c r="E4" s="111"/>
      <c r="F4" s="151" t="s">
        <v>129</v>
      </c>
      <c r="G4" s="152"/>
      <c r="H4" s="152"/>
      <c r="I4" s="152"/>
      <c r="J4" s="152"/>
      <c r="K4" s="152"/>
      <c r="L4" s="152"/>
      <c r="M4" s="152"/>
      <c r="N4" s="152"/>
      <c r="O4" s="153"/>
      <c r="P4" s="151" t="s">
        <v>134</v>
      </c>
      <c r="Q4" s="152"/>
      <c r="R4" s="152"/>
      <c r="S4" s="152"/>
      <c r="T4" s="152"/>
      <c r="U4" s="152"/>
      <c r="V4" s="152"/>
      <c r="W4" s="152"/>
      <c r="X4" s="152"/>
      <c r="Y4" s="154"/>
    </row>
    <row r="5" spans="2:25" ht="21" customHeight="1" thickBot="1" x14ac:dyDescent="0.2">
      <c r="B5" s="118"/>
      <c r="C5" s="115"/>
      <c r="D5" s="115"/>
      <c r="E5" s="112"/>
      <c r="F5" s="155" t="s">
        <v>160</v>
      </c>
      <c r="G5" s="156"/>
      <c r="H5" s="119" t="s">
        <v>161</v>
      </c>
      <c r="I5" s="119"/>
      <c r="J5" s="119" t="s">
        <v>127</v>
      </c>
      <c r="K5" s="119"/>
      <c r="L5" s="119" t="s">
        <v>128</v>
      </c>
      <c r="M5" s="119"/>
      <c r="N5" s="121" t="s">
        <v>114</v>
      </c>
      <c r="O5" s="121"/>
      <c r="P5" s="155" t="s">
        <v>160</v>
      </c>
      <c r="Q5" s="156"/>
      <c r="R5" s="119" t="s">
        <v>161</v>
      </c>
      <c r="S5" s="119"/>
      <c r="T5" s="119" t="s">
        <v>127</v>
      </c>
      <c r="U5" s="119"/>
      <c r="V5" s="119" t="s">
        <v>128</v>
      </c>
      <c r="W5" s="119"/>
      <c r="X5" s="136" t="s">
        <v>114</v>
      </c>
      <c r="Y5" s="137"/>
    </row>
    <row r="6" spans="2:25" ht="24" customHeight="1" thickTop="1" x14ac:dyDescent="0.15">
      <c r="B6" s="129" t="s">
        <v>108</v>
      </c>
      <c r="C6" s="127" t="s">
        <v>109</v>
      </c>
      <c r="D6" s="35" t="s">
        <v>110</v>
      </c>
      <c r="E6" s="35" t="s">
        <v>111</v>
      </c>
      <c r="F6" s="157">
        <v>45.708333333333336</v>
      </c>
      <c r="G6" s="158"/>
      <c r="H6" s="101">
        <v>47.108333333333327</v>
      </c>
      <c r="I6" s="101"/>
      <c r="J6" s="157">
        <v>49.059315276471942</v>
      </c>
      <c r="K6" s="158"/>
      <c r="L6" s="75">
        <v>44.508883738406396</v>
      </c>
      <c r="M6" s="75"/>
      <c r="N6" s="120">
        <f>AVERAGE(F6:M6)</f>
        <v>46.596216420386256</v>
      </c>
      <c r="O6" s="120"/>
      <c r="P6" s="101">
        <v>38.200000000000003</v>
      </c>
      <c r="Q6" s="101"/>
      <c r="R6" s="101">
        <v>38.31666666666667</v>
      </c>
      <c r="S6" s="101"/>
      <c r="T6" s="99">
        <v>49.590859364650328</v>
      </c>
      <c r="U6" s="100"/>
      <c r="V6" s="96">
        <v>38.589012985646768</v>
      </c>
      <c r="W6" s="96"/>
      <c r="X6" s="142">
        <f>AVERAGE(P6:W6)</f>
        <v>41.174134754240946</v>
      </c>
      <c r="Y6" s="143"/>
    </row>
    <row r="7" spans="2:25" ht="24" customHeight="1" x14ac:dyDescent="0.15">
      <c r="B7" s="130"/>
      <c r="C7" s="128"/>
      <c r="D7" s="29" t="s">
        <v>112</v>
      </c>
      <c r="E7" s="29" t="s">
        <v>113</v>
      </c>
      <c r="F7" s="84">
        <v>46.54999999999999</v>
      </c>
      <c r="G7" s="85"/>
      <c r="H7" s="94">
        <v>45.75</v>
      </c>
      <c r="I7" s="94"/>
      <c r="J7" s="84">
        <v>49.169055666847562</v>
      </c>
      <c r="K7" s="85"/>
      <c r="L7" s="76">
        <v>47.375</v>
      </c>
      <c r="M7" s="76"/>
      <c r="N7" s="102">
        <f t="shared" ref="N7:N21" si="0">AVERAGE(F7:M7)</f>
        <v>47.211013916711885</v>
      </c>
      <c r="O7" s="102"/>
      <c r="P7" s="94">
        <v>38.216666666666661</v>
      </c>
      <c r="Q7" s="94"/>
      <c r="R7" s="94">
        <v>36.883333333333333</v>
      </c>
      <c r="S7" s="94"/>
      <c r="T7" s="84">
        <v>39.27822727445178</v>
      </c>
      <c r="U7" s="85"/>
      <c r="V7" s="76">
        <v>37.266666666666666</v>
      </c>
      <c r="W7" s="76"/>
      <c r="X7" s="140">
        <f>AVERAGE(P7:W7)</f>
        <v>37.911223485279606</v>
      </c>
      <c r="Y7" s="141"/>
    </row>
    <row r="8" spans="2:25" ht="24" customHeight="1" x14ac:dyDescent="0.15">
      <c r="B8" s="130"/>
      <c r="C8" s="128"/>
      <c r="D8" s="123" t="s">
        <v>114</v>
      </c>
      <c r="E8" s="123"/>
      <c r="F8" s="82">
        <v>46.129166666666663</v>
      </c>
      <c r="G8" s="83"/>
      <c r="H8" s="93">
        <v>46.42916666666666</v>
      </c>
      <c r="I8" s="93"/>
      <c r="J8" s="82">
        <v>49.114185471659752</v>
      </c>
      <c r="K8" s="83"/>
      <c r="L8" s="77">
        <v>45.941941869203205</v>
      </c>
      <c r="M8" s="77"/>
      <c r="N8" s="107">
        <f t="shared" si="0"/>
        <v>46.903615168549067</v>
      </c>
      <c r="O8" s="107"/>
      <c r="P8" s="93">
        <v>38.208333333333329</v>
      </c>
      <c r="Q8" s="93"/>
      <c r="R8" s="93">
        <v>37.6</v>
      </c>
      <c r="S8" s="93"/>
      <c r="T8" s="105">
        <v>44.434543319551054</v>
      </c>
      <c r="U8" s="106"/>
      <c r="V8" s="97">
        <v>37.927839826156713</v>
      </c>
      <c r="W8" s="97"/>
      <c r="X8" s="138">
        <f t="shared" ref="X8" si="1">AVERAGE(R8:W8)</f>
        <v>39.987461048569259</v>
      </c>
      <c r="Y8" s="139"/>
    </row>
    <row r="9" spans="2:25" ht="24" customHeight="1" x14ac:dyDescent="0.15">
      <c r="B9" s="130"/>
      <c r="C9" s="131" t="s">
        <v>115</v>
      </c>
      <c r="D9" s="132" t="s">
        <v>116</v>
      </c>
      <c r="E9" s="29" t="s">
        <v>20</v>
      </c>
      <c r="F9" s="84">
        <v>48.099999999999994</v>
      </c>
      <c r="G9" s="85"/>
      <c r="H9" s="94">
        <v>48.758333333333333</v>
      </c>
      <c r="I9" s="94"/>
      <c r="J9" s="84">
        <v>50.513813631731693</v>
      </c>
      <c r="K9" s="85"/>
      <c r="L9" s="76">
        <v>48.225000000000001</v>
      </c>
      <c r="M9" s="76"/>
      <c r="N9" s="102">
        <f t="shared" si="0"/>
        <v>48.899286741266252</v>
      </c>
      <c r="O9" s="102"/>
      <c r="P9" s="94">
        <v>39.966666666666669</v>
      </c>
      <c r="Q9" s="94"/>
      <c r="R9" s="94">
        <v>41</v>
      </c>
      <c r="S9" s="94"/>
      <c r="T9" s="84">
        <v>44.244070124580993</v>
      </c>
      <c r="U9" s="85"/>
      <c r="V9" s="98">
        <v>41.633333333333333</v>
      </c>
      <c r="W9" s="98"/>
      <c r="X9" s="140">
        <f>AVERAGE(P9:W9)</f>
        <v>41.711017531145245</v>
      </c>
      <c r="Y9" s="141"/>
    </row>
    <row r="10" spans="2:25" ht="24" customHeight="1" x14ac:dyDescent="0.15">
      <c r="B10" s="130"/>
      <c r="C10" s="128"/>
      <c r="D10" s="132"/>
      <c r="E10" s="29" t="s">
        <v>27</v>
      </c>
      <c r="F10" s="84">
        <v>49.958333333333336</v>
      </c>
      <c r="G10" s="85"/>
      <c r="H10" s="94">
        <v>48.362500000000004</v>
      </c>
      <c r="I10" s="94"/>
      <c r="J10" s="84">
        <v>48.494406127723508</v>
      </c>
      <c r="K10" s="85"/>
      <c r="L10" s="76">
        <v>47.494066299890839</v>
      </c>
      <c r="M10" s="76"/>
      <c r="N10" s="102">
        <f t="shared" si="0"/>
        <v>48.577326440236924</v>
      </c>
      <c r="O10" s="102"/>
      <c r="P10" s="94">
        <v>44.35</v>
      </c>
      <c r="Q10" s="94"/>
      <c r="R10" s="94">
        <v>41.7</v>
      </c>
      <c r="S10" s="94"/>
      <c r="T10" s="84">
        <v>42.900004368294653</v>
      </c>
      <c r="U10" s="85"/>
      <c r="V10" s="76">
        <v>42.230528573006893</v>
      </c>
      <c r="W10" s="76"/>
      <c r="X10" s="140">
        <f t="shared" ref="X10:X12" si="2">AVERAGE(P10:W10)</f>
        <v>42.795133235325387</v>
      </c>
      <c r="Y10" s="141"/>
    </row>
    <row r="11" spans="2:25" ht="24" customHeight="1" x14ac:dyDescent="0.15">
      <c r="B11" s="130"/>
      <c r="C11" s="128"/>
      <c r="D11" s="132"/>
      <c r="E11" s="29" t="s">
        <v>117</v>
      </c>
      <c r="F11" s="84">
        <v>49.266666666666673</v>
      </c>
      <c r="G11" s="85"/>
      <c r="H11" s="94">
        <v>48.42499999999999</v>
      </c>
      <c r="I11" s="94"/>
      <c r="J11" s="84">
        <v>48.588824763167509</v>
      </c>
      <c r="K11" s="85"/>
      <c r="L11" s="76">
        <v>50.091666666666661</v>
      </c>
      <c r="M11" s="76"/>
      <c r="N11" s="102">
        <f t="shared" si="0"/>
        <v>49.09303952412521</v>
      </c>
      <c r="O11" s="102"/>
      <c r="P11" s="94">
        <v>39.25</v>
      </c>
      <c r="Q11" s="94"/>
      <c r="R11" s="94">
        <v>40.333333333333336</v>
      </c>
      <c r="S11" s="94"/>
      <c r="T11" s="103">
        <v>48.912908132282801</v>
      </c>
      <c r="U11" s="104"/>
      <c r="V11" s="76">
        <v>38.9</v>
      </c>
      <c r="W11" s="76"/>
      <c r="X11" s="140">
        <f t="shared" si="2"/>
        <v>41.849060366404039</v>
      </c>
      <c r="Y11" s="141"/>
    </row>
    <row r="12" spans="2:25" ht="24" customHeight="1" x14ac:dyDescent="0.15">
      <c r="B12" s="130"/>
      <c r="C12" s="128"/>
      <c r="D12" s="132"/>
      <c r="E12" s="29" t="s">
        <v>118</v>
      </c>
      <c r="F12" s="84">
        <v>46.741666666666667</v>
      </c>
      <c r="G12" s="85"/>
      <c r="H12" s="94">
        <v>45.5</v>
      </c>
      <c r="I12" s="94"/>
      <c r="J12" s="84">
        <v>47.833874261769779</v>
      </c>
      <c r="K12" s="85"/>
      <c r="L12" s="76">
        <v>45.04999999999999</v>
      </c>
      <c r="M12" s="76"/>
      <c r="N12" s="102">
        <f t="shared" si="0"/>
        <v>46.281385232109109</v>
      </c>
      <c r="O12" s="102"/>
      <c r="P12" s="94">
        <v>40.93333333333333</v>
      </c>
      <c r="Q12" s="94"/>
      <c r="R12" s="94">
        <v>39.916666666666664</v>
      </c>
      <c r="S12" s="94"/>
      <c r="T12" s="103">
        <v>46.649853512503832</v>
      </c>
      <c r="U12" s="104"/>
      <c r="V12" s="76">
        <v>39.716666666666661</v>
      </c>
      <c r="W12" s="76"/>
      <c r="X12" s="140">
        <f t="shared" si="2"/>
        <v>41.804130044792622</v>
      </c>
      <c r="Y12" s="141"/>
    </row>
    <row r="13" spans="2:25" ht="24" customHeight="1" x14ac:dyDescent="0.15">
      <c r="B13" s="130"/>
      <c r="C13" s="128"/>
      <c r="D13" s="123" t="s">
        <v>114</v>
      </c>
      <c r="E13" s="123"/>
      <c r="F13" s="82">
        <v>48.516666666666673</v>
      </c>
      <c r="G13" s="83"/>
      <c r="H13" s="93">
        <v>47.76145833333333</v>
      </c>
      <c r="I13" s="93"/>
      <c r="J13" s="82">
        <v>48.857729696098119</v>
      </c>
      <c r="K13" s="83"/>
      <c r="L13" s="77">
        <v>47.715183241639373</v>
      </c>
      <c r="M13" s="77"/>
      <c r="N13" s="107">
        <f t="shared" si="0"/>
        <v>48.212759484434379</v>
      </c>
      <c r="O13" s="107"/>
      <c r="P13" s="93">
        <v>41.125</v>
      </c>
      <c r="Q13" s="93"/>
      <c r="R13" s="93">
        <v>40.737499999999997</v>
      </c>
      <c r="S13" s="93"/>
      <c r="T13" s="105">
        <v>45.676709034415566</v>
      </c>
      <c r="U13" s="106"/>
      <c r="V13" s="77">
        <v>40.620132143251723</v>
      </c>
      <c r="W13" s="77"/>
      <c r="X13" s="138">
        <f t="shared" ref="X13:X21" si="3">AVERAGE(P13:W13)</f>
        <v>42.039835294416818</v>
      </c>
      <c r="Y13" s="139"/>
    </row>
    <row r="14" spans="2:25" ht="24" customHeight="1" x14ac:dyDescent="0.15">
      <c r="B14" s="130"/>
      <c r="C14" s="131" t="s">
        <v>119</v>
      </c>
      <c r="D14" s="132" t="s">
        <v>120</v>
      </c>
      <c r="E14" s="29" t="s">
        <v>44</v>
      </c>
      <c r="F14" s="84">
        <v>65.166666666666671</v>
      </c>
      <c r="G14" s="85"/>
      <c r="H14" s="164">
        <v>66.399999999999991</v>
      </c>
      <c r="I14" s="164"/>
      <c r="J14" s="84">
        <v>62.834107265048047</v>
      </c>
      <c r="K14" s="85"/>
      <c r="L14" s="98">
        <v>62.1875</v>
      </c>
      <c r="M14" s="98"/>
      <c r="N14" s="102">
        <f t="shared" si="0"/>
        <v>64.147068482928674</v>
      </c>
      <c r="O14" s="102"/>
      <c r="P14" s="164">
        <v>56.25</v>
      </c>
      <c r="Q14" s="164"/>
      <c r="R14" s="94">
        <v>54.275000000000006</v>
      </c>
      <c r="S14" s="94"/>
      <c r="T14" s="84">
        <v>54.96248713825031</v>
      </c>
      <c r="U14" s="85"/>
      <c r="V14" s="98">
        <v>53.2</v>
      </c>
      <c r="W14" s="98"/>
      <c r="X14" s="140">
        <f t="shared" si="3"/>
        <v>54.671871784562583</v>
      </c>
      <c r="Y14" s="141"/>
    </row>
    <row r="15" spans="2:25" ht="24" customHeight="1" x14ac:dyDescent="0.15">
      <c r="B15" s="130"/>
      <c r="C15" s="128"/>
      <c r="D15" s="132"/>
      <c r="E15" s="29" t="s">
        <v>86</v>
      </c>
      <c r="F15" s="84">
        <v>58.491666666666674</v>
      </c>
      <c r="G15" s="85"/>
      <c r="H15" s="94">
        <v>57.458333333333336</v>
      </c>
      <c r="I15" s="94"/>
      <c r="J15" s="84">
        <v>61.565977612161738</v>
      </c>
      <c r="K15" s="85"/>
      <c r="L15" s="76">
        <v>57.449999999999996</v>
      </c>
      <c r="M15" s="76"/>
      <c r="N15" s="102">
        <f t="shared" si="0"/>
        <v>58.741494403040434</v>
      </c>
      <c r="O15" s="102"/>
      <c r="P15" s="94">
        <v>53.016666666666659</v>
      </c>
      <c r="Q15" s="94"/>
      <c r="R15" s="94">
        <v>51.916666666666664</v>
      </c>
      <c r="S15" s="94"/>
      <c r="T15" s="84">
        <v>51.531953765666145</v>
      </c>
      <c r="U15" s="85"/>
      <c r="V15" s="76">
        <v>50.733333333333327</v>
      </c>
      <c r="W15" s="76"/>
      <c r="X15" s="140">
        <f t="shared" si="3"/>
        <v>51.799655108083194</v>
      </c>
      <c r="Y15" s="141"/>
    </row>
    <row r="16" spans="2:25" ht="24" customHeight="1" x14ac:dyDescent="0.15">
      <c r="B16" s="130"/>
      <c r="C16" s="128"/>
      <c r="D16" s="123" t="s">
        <v>114</v>
      </c>
      <c r="E16" s="123"/>
      <c r="F16" s="82">
        <v>61.829166666666673</v>
      </c>
      <c r="G16" s="83"/>
      <c r="H16" s="93">
        <v>61.92916666666666</v>
      </c>
      <c r="I16" s="93"/>
      <c r="J16" s="82">
        <v>62.200042438604896</v>
      </c>
      <c r="K16" s="83"/>
      <c r="L16" s="77">
        <v>59.818749999999994</v>
      </c>
      <c r="M16" s="77"/>
      <c r="N16" s="107">
        <f t="shared" si="0"/>
        <v>61.444281442984554</v>
      </c>
      <c r="O16" s="107"/>
      <c r="P16" s="93">
        <v>54.633333333333326</v>
      </c>
      <c r="Q16" s="93"/>
      <c r="R16" s="93">
        <v>53.095833333333331</v>
      </c>
      <c r="S16" s="93"/>
      <c r="T16" s="82">
        <v>53.247220451958228</v>
      </c>
      <c r="U16" s="83"/>
      <c r="V16" s="77">
        <v>51.966666666666669</v>
      </c>
      <c r="W16" s="77"/>
      <c r="X16" s="138">
        <f t="shared" si="3"/>
        <v>53.235763446322885</v>
      </c>
      <c r="Y16" s="139"/>
    </row>
    <row r="17" spans="2:25" s="2" customFormat="1" ht="24" customHeight="1" x14ac:dyDescent="0.15">
      <c r="B17" s="130"/>
      <c r="C17" s="131" t="s">
        <v>121</v>
      </c>
      <c r="D17" s="30" t="s">
        <v>122</v>
      </c>
      <c r="E17" s="30" t="s">
        <v>54</v>
      </c>
      <c r="F17" s="84">
        <v>64.358333333333334</v>
      </c>
      <c r="G17" s="85"/>
      <c r="H17" s="94">
        <v>64.2</v>
      </c>
      <c r="I17" s="94"/>
      <c r="J17" s="84">
        <v>62.551517365595998</v>
      </c>
      <c r="K17" s="85"/>
      <c r="L17" s="94">
        <v>62.936513813856095</v>
      </c>
      <c r="M17" s="94"/>
      <c r="N17" s="102">
        <f t="shared" si="0"/>
        <v>63.511591128196358</v>
      </c>
      <c r="O17" s="102"/>
      <c r="P17" s="94">
        <v>60.083333333333336</v>
      </c>
      <c r="Q17" s="94"/>
      <c r="R17" s="94">
        <v>60.533333333333331</v>
      </c>
      <c r="S17" s="94"/>
      <c r="T17" s="84">
        <v>59.757013084941683</v>
      </c>
      <c r="U17" s="85"/>
      <c r="V17" s="94">
        <v>59.810118476294974</v>
      </c>
      <c r="W17" s="94"/>
      <c r="X17" s="140">
        <f t="shared" si="3"/>
        <v>60.045949556975835</v>
      </c>
      <c r="Y17" s="141"/>
    </row>
    <row r="18" spans="2:25" ht="24" customHeight="1" x14ac:dyDescent="0.15">
      <c r="B18" s="130"/>
      <c r="C18" s="128"/>
      <c r="D18" s="29" t="s">
        <v>123</v>
      </c>
      <c r="E18" s="29" t="s">
        <v>124</v>
      </c>
      <c r="F18" s="84">
        <v>59.891666666666673</v>
      </c>
      <c r="G18" s="85"/>
      <c r="H18" s="94">
        <v>59.291666666666664</v>
      </c>
      <c r="I18" s="94"/>
      <c r="J18" s="84">
        <v>58.318416784107342</v>
      </c>
      <c r="K18" s="85"/>
      <c r="L18" s="76">
        <v>59.627227375206722</v>
      </c>
      <c r="M18" s="76"/>
      <c r="N18" s="102">
        <f t="shared" si="0"/>
        <v>59.282244373161852</v>
      </c>
      <c r="O18" s="102"/>
      <c r="P18" s="94">
        <v>55.75</v>
      </c>
      <c r="Q18" s="94"/>
      <c r="R18" s="94">
        <v>56.033333333333339</v>
      </c>
      <c r="S18" s="94"/>
      <c r="T18" s="84">
        <v>56.779486344384928</v>
      </c>
      <c r="U18" s="85"/>
      <c r="V18" s="76">
        <v>57.137535085104069</v>
      </c>
      <c r="W18" s="76"/>
      <c r="X18" s="140">
        <f t="shared" si="3"/>
        <v>56.425088690705586</v>
      </c>
      <c r="Y18" s="141"/>
    </row>
    <row r="19" spans="2:25" ht="24" customHeight="1" x14ac:dyDescent="0.15">
      <c r="B19" s="130"/>
      <c r="C19" s="128"/>
      <c r="D19" s="123" t="s">
        <v>114</v>
      </c>
      <c r="E19" s="123"/>
      <c r="F19" s="82">
        <v>62.125</v>
      </c>
      <c r="G19" s="83"/>
      <c r="H19" s="93">
        <v>61.745833333333337</v>
      </c>
      <c r="I19" s="93"/>
      <c r="J19" s="82">
        <v>60.43496707485167</v>
      </c>
      <c r="K19" s="83"/>
      <c r="L19" s="77">
        <v>61.281870594531412</v>
      </c>
      <c r="M19" s="77"/>
      <c r="N19" s="107">
        <f t="shared" si="0"/>
        <v>61.396917750679108</v>
      </c>
      <c r="O19" s="107"/>
      <c r="P19" s="93">
        <v>57.916666666666671</v>
      </c>
      <c r="Q19" s="93"/>
      <c r="R19" s="93">
        <v>58.283333333333331</v>
      </c>
      <c r="S19" s="93"/>
      <c r="T19" s="82">
        <v>58.268249714663305</v>
      </c>
      <c r="U19" s="83"/>
      <c r="V19" s="77">
        <v>58.473826780699525</v>
      </c>
      <c r="W19" s="77"/>
      <c r="X19" s="138">
        <f t="shared" si="3"/>
        <v>58.235519123840703</v>
      </c>
      <c r="Y19" s="139"/>
    </row>
    <row r="20" spans="2:25" ht="24" customHeight="1" x14ac:dyDescent="0.15">
      <c r="B20" s="124" t="s">
        <v>125</v>
      </c>
      <c r="C20" s="131" t="s">
        <v>126</v>
      </c>
      <c r="D20" s="29" t="s">
        <v>110</v>
      </c>
      <c r="E20" s="29" t="s">
        <v>111</v>
      </c>
      <c r="F20" s="84">
        <v>59.6</v>
      </c>
      <c r="G20" s="85"/>
      <c r="H20" s="94">
        <v>59.337499999999999</v>
      </c>
      <c r="I20" s="94"/>
      <c r="J20" s="84">
        <v>59.415905451494837</v>
      </c>
      <c r="K20" s="85"/>
      <c r="L20" s="76">
        <v>58.582182642616281</v>
      </c>
      <c r="M20" s="76"/>
      <c r="N20" s="102">
        <f t="shared" si="0"/>
        <v>59.233897023527781</v>
      </c>
      <c r="O20" s="102"/>
      <c r="P20" s="94">
        <v>50.85</v>
      </c>
      <c r="Q20" s="94"/>
      <c r="R20" s="94">
        <v>49.95</v>
      </c>
      <c r="S20" s="94"/>
      <c r="T20" s="84">
        <v>53.397296708988847</v>
      </c>
      <c r="U20" s="85"/>
      <c r="V20" s="76">
        <v>48.640707198237656</v>
      </c>
      <c r="W20" s="76"/>
      <c r="X20" s="140">
        <f t="shared" si="3"/>
        <v>50.70950097680663</v>
      </c>
      <c r="Y20" s="141"/>
    </row>
    <row r="21" spans="2:25" ht="24" customHeight="1" x14ac:dyDescent="0.15">
      <c r="B21" s="125"/>
      <c r="C21" s="128"/>
      <c r="D21" s="29" t="s">
        <v>112</v>
      </c>
      <c r="E21" s="29" t="s">
        <v>113</v>
      </c>
      <c r="F21" s="84">
        <v>48.9</v>
      </c>
      <c r="G21" s="85"/>
      <c r="H21" s="94">
        <v>51.037500000000001</v>
      </c>
      <c r="I21" s="94"/>
      <c r="J21" s="84">
        <v>50.586659768536123</v>
      </c>
      <c r="K21" s="85"/>
      <c r="L21" s="76">
        <v>50.25</v>
      </c>
      <c r="M21" s="76"/>
      <c r="N21" s="102">
        <f t="shared" si="0"/>
        <v>50.193539942134031</v>
      </c>
      <c r="O21" s="102"/>
      <c r="P21" s="94">
        <v>43.400000000000006</v>
      </c>
      <c r="Q21" s="94"/>
      <c r="R21" s="94">
        <v>45.5</v>
      </c>
      <c r="S21" s="94"/>
      <c r="T21" s="84">
        <v>42.282177027237282</v>
      </c>
      <c r="U21" s="85"/>
      <c r="V21" s="76">
        <v>40.35</v>
      </c>
      <c r="W21" s="76"/>
      <c r="X21" s="140">
        <f t="shared" si="3"/>
        <v>42.88304425680932</v>
      </c>
      <c r="Y21" s="141"/>
    </row>
    <row r="22" spans="2:25" ht="24" customHeight="1" x14ac:dyDescent="0.15">
      <c r="B22" s="125"/>
      <c r="C22" s="128"/>
      <c r="D22" s="132" t="s">
        <v>116</v>
      </c>
      <c r="E22" s="29" t="s">
        <v>20</v>
      </c>
      <c r="F22" s="17">
        <v>59</v>
      </c>
      <c r="G22" s="30" t="s">
        <v>135</v>
      </c>
      <c r="H22" s="17">
        <v>58.862499999999997</v>
      </c>
      <c r="I22" s="30" t="s">
        <v>135</v>
      </c>
      <c r="J22" s="30">
        <v>58.460846171419796</v>
      </c>
      <c r="K22" s="30" t="s">
        <v>135</v>
      </c>
      <c r="L22" s="34">
        <v>59.574999999999996</v>
      </c>
      <c r="M22" s="30" t="s">
        <v>135</v>
      </c>
      <c r="N22" s="32">
        <f>AVERAGE(F22,H22,J22,L22)</f>
        <v>58.974586542854944</v>
      </c>
      <c r="O22" s="32" t="s">
        <v>114</v>
      </c>
      <c r="P22" s="30">
        <v>50.9</v>
      </c>
      <c r="Q22" s="30" t="s">
        <v>135</v>
      </c>
      <c r="R22" s="17">
        <v>51.974999999999994</v>
      </c>
      <c r="S22" s="17" t="s">
        <v>135</v>
      </c>
      <c r="T22" s="17">
        <v>49.235683176510506</v>
      </c>
      <c r="U22" s="17" t="s">
        <v>135</v>
      </c>
      <c r="V22" s="18">
        <v>51.150000000000006</v>
      </c>
      <c r="W22" s="29"/>
      <c r="X22" s="28">
        <f>AVERAGE(P22,R22,T22,V22)</f>
        <v>50.815170794127631</v>
      </c>
      <c r="Y22" s="33" t="s">
        <v>114</v>
      </c>
    </row>
    <row r="23" spans="2:25" s="2" customFormat="1" ht="24" customHeight="1" x14ac:dyDescent="0.15">
      <c r="B23" s="125"/>
      <c r="C23" s="128"/>
      <c r="D23" s="132"/>
      <c r="E23" s="30" t="s">
        <v>27</v>
      </c>
      <c r="F23" s="17">
        <v>60.262500000000003</v>
      </c>
      <c r="G23" s="165">
        <f>AVERAGE(F22:F25)</f>
        <v>58.371875000000003</v>
      </c>
      <c r="H23" s="17">
        <v>60.337499999999999</v>
      </c>
      <c r="I23" s="159">
        <f>AVERAGE(H22:H25)</f>
        <v>58.584375000000001</v>
      </c>
      <c r="J23" s="30">
        <v>58.659935876272058</v>
      </c>
      <c r="K23" s="165">
        <v>57.552540643315311</v>
      </c>
      <c r="L23" s="17">
        <v>61.107454285836063</v>
      </c>
      <c r="M23" s="161">
        <v>58.536238571459009</v>
      </c>
      <c r="N23" s="32">
        <f t="shared" ref="N23:N25" si="4">AVERAGE(F23,H23,J23,L23)</f>
        <v>60.091847540527027</v>
      </c>
      <c r="O23" s="168">
        <f>AVERAGE(N22:N25)</f>
        <v>58.261257303693583</v>
      </c>
      <c r="P23" s="30">
        <v>52.625</v>
      </c>
      <c r="Q23" s="159">
        <f>AVERAGE(P22:P25)</f>
        <v>50.7</v>
      </c>
      <c r="R23" s="17">
        <v>53.125</v>
      </c>
      <c r="S23" s="135">
        <f>AVERAGE(R22:R25)</f>
        <v>50.362499999999997</v>
      </c>
      <c r="T23" s="17">
        <v>50.266999032576059</v>
      </c>
      <c r="U23" s="135">
        <f>AVERAGE(T22:T25)</f>
        <v>49.793749564852718</v>
      </c>
      <c r="V23" s="17">
        <v>51.972111759612275</v>
      </c>
      <c r="W23" s="123">
        <v>50.411777939903068</v>
      </c>
      <c r="X23" s="28">
        <f t="shared" ref="X23:X25" si="5">AVERAGE(P23,R23,T23,V23)</f>
        <v>51.997277698047085</v>
      </c>
      <c r="Y23" s="160">
        <f>AVERAGE(X22:X25)</f>
        <v>50.317006876188955</v>
      </c>
    </row>
    <row r="24" spans="2:25" ht="24" customHeight="1" x14ac:dyDescent="0.15">
      <c r="B24" s="125"/>
      <c r="C24" s="128"/>
      <c r="D24" s="132"/>
      <c r="E24" s="29" t="s">
        <v>117</v>
      </c>
      <c r="F24" s="17">
        <v>58.037499999999994</v>
      </c>
      <c r="G24" s="166"/>
      <c r="H24" s="17">
        <v>58.087500000000006</v>
      </c>
      <c r="I24" s="159"/>
      <c r="J24" s="30">
        <v>55.982439841364211</v>
      </c>
      <c r="K24" s="166"/>
      <c r="L24" s="34">
        <v>57.412500000000001</v>
      </c>
      <c r="M24" s="162"/>
      <c r="N24" s="32">
        <f t="shared" si="4"/>
        <v>57.379984960341055</v>
      </c>
      <c r="O24" s="168"/>
      <c r="P24" s="30">
        <v>49.9</v>
      </c>
      <c r="Q24" s="159"/>
      <c r="R24" s="17">
        <v>48.900000000000006</v>
      </c>
      <c r="S24" s="135"/>
      <c r="T24" s="17">
        <v>50.894673374790052</v>
      </c>
      <c r="U24" s="135"/>
      <c r="V24" s="34">
        <v>50.174999999999997</v>
      </c>
      <c r="W24" s="123"/>
      <c r="X24" s="28">
        <f t="shared" si="5"/>
        <v>49.967418343697517</v>
      </c>
      <c r="Y24" s="160"/>
    </row>
    <row r="25" spans="2:25" ht="24" customHeight="1" x14ac:dyDescent="0.15">
      <c r="B25" s="125"/>
      <c r="C25" s="128"/>
      <c r="D25" s="132"/>
      <c r="E25" s="29" t="s">
        <v>118</v>
      </c>
      <c r="F25" s="17">
        <v>56.187500000000007</v>
      </c>
      <c r="G25" s="167"/>
      <c r="H25" s="17">
        <v>57.050000000000004</v>
      </c>
      <c r="I25" s="159"/>
      <c r="J25" s="30">
        <v>57.106940684205213</v>
      </c>
      <c r="K25" s="167"/>
      <c r="L25" s="34">
        <v>56.05</v>
      </c>
      <c r="M25" s="163"/>
      <c r="N25" s="32">
        <f t="shared" si="4"/>
        <v>56.598610171051305</v>
      </c>
      <c r="O25" s="168"/>
      <c r="P25" s="30">
        <v>49.375</v>
      </c>
      <c r="Q25" s="159"/>
      <c r="R25" s="17">
        <v>47.45</v>
      </c>
      <c r="S25" s="135"/>
      <c r="T25" s="17">
        <v>48.777642675534267</v>
      </c>
      <c r="U25" s="135"/>
      <c r="V25" s="34">
        <v>48.35</v>
      </c>
      <c r="W25" s="123"/>
      <c r="X25" s="28">
        <f t="shared" si="5"/>
        <v>48.488160668883566</v>
      </c>
      <c r="Y25" s="160"/>
    </row>
    <row r="26" spans="2:25" ht="24" customHeight="1" x14ac:dyDescent="0.15">
      <c r="B26" s="125"/>
      <c r="C26" s="128"/>
      <c r="D26" s="123" t="s">
        <v>114</v>
      </c>
      <c r="E26" s="123"/>
      <c r="F26" s="82">
        <v>56.997916666666661</v>
      </c>
      <c r="G26" s="83"/>
      <c r="H26" s="93">
        <v>57.452083333333341</v>
      </c>
      <c r="I26" s="93"/>
      <c r="J26" s="82">
        <v>56.702121298882041</v>
      </c>
      <c r="K26" s="83"/>
      <c r="L26" s="90">
        <v>57.162856154742059</v>
      </c>
      <c r="M26" s="91"/>
      <c r="N26" s="107">
        <f>AVERAGE(N20,N21,N22:N25)</f>
        <v>57.078744363406024</v>
      </c>
      <c r="O26" s="107"/>
      <c r="P26" s="93">
        <v>49.508333333333333</v>
      </c>
      <c r="Q26" s="93"/>
      <c r="R26" s="93">
        <v>49.483333333333341</v>
      </c>
      <c r="S26" s="93"/>
      <c r="T26" s="82">
        <v>49.142411999272831</v>
      </c>
      <c r="U26" s="83"/>
      <c r="V26" s="77">
        <v>48.439636492974991</v>
      </c>
      <c r="W26" s="77"/>
      <c r="X26" s="146">
        <f>AVERAGE(X20,X21,X22:X25)</f>
        <v>49.143428789728631</v>
      </c>
      <c r="Y26" s="147"/>
    </row>
    <row r="27" spans="2:25" ht="24" customHeight="1" x14ac:dyDescent="0.15">
      <c r="B27" s="125"/>
      <c r="C27" s="131" t="s">
        <v>119</v>
      </c>
      <c r="D27" s="132" t="s">
        <v>120</v>
      </c>
      <c r="E27" s="29" t="s">
        <v>44</v>
      </c>
      <c r="F27" s="84">
        <v>65.4375</v>
      </c>
      <c r="G27" s="85"/>
      <c r="H27" s="94">
        <v>62.8</v>
      </c>
      <c r="I27" s="94"/>
      <c r="J27" s="84">
        <v>62.862163702804324</v>
      </c>
      <c r="K27" s="85"/>
      <c r="L27" s="86">
        <v>65.175000000000011</v>
      </c>
      <c r="M27" s="87"/>
      <c r="N27" s="102">
        <f>AVERAGE(F27:M27)</f>
        <v>64.068665925701083</v>
      </c>
      <c r="O27" s="102"/>
      <c r="P27" s="94">
        <v>60.325000000000003</v>
      </c>
      <c r="Q27" s="94"/>
      <c r="R27" s="94">
        <v>58.45</v>
      </c>
      <c r="S27" s="94"/>
      <c r="T27" s="84">
        <v>58.300627016418233</v>
      </c>
      <c r="U27" s="85"/>
      <c r="V27" s="79">
        <v>61.3</v>
      </c>
      <c r="W27" s="79"/>
      <c r="X27" s="140">
        <f>AVERAGE(P27:W27)</f>
        <v>59.593906754104566</v>
      </c>
      <c r="Y27" s="141"/>
    </row>
    <row r="28" spans="2:25" ht="24" customHeight="1" x14ac:dyDescent="0.15">
      <c r="B28" s="125"/>
      <c r="C28" s="128"/>
      <c r="D28" s="128"/>
      <c r="E28" s="29" t="s">
        <v>86</v>
      </c>
      <c r="F28" s="84">
        <v>61.912499999999994</v>
      </c>
      <c r="G28" s="85"/>
      <c r="H28" s="94">
        <v>63.2</v>
      </c>
      <c r="I28" s="94"/>
      <c r="J28" s="84">
        <v>65.462057524077522</v>
      </c>
      <c r="K28" s="85"/>
      <c r="L28" s="86">
        <v>63.862499999999997</v>
      </c>
      <c r="M28" s="87"/>
      <c r="N28" s="102">
        <f t="shared" ref="N28:N32" si="6">AVERAGE(F28:M28)</f>
        <v>63.609264381019386</v>
      </c>
      <c r="O28" s="102"/>
      <c r="P28" s="94">
        <v>57.325000000000003</v>
      </c>
      <c r="Q28" s="94"/>
      <c r="R28" s="94">
        <v>56.7</v>
      </c>
      <c r="S28" s="94"/>
      <c r="T28" s="84">
        <v>57.197698663616144</v>
      </c>
      <c r="U28" s="85"/>
      <c r="V28" s="76">
        <v>55.375</v>
      </c>
      <c r="W28" s="76"/>
      <c r="X28" s="140">
        <f t="shared" ref="X28:X32" si="7">AVERAGE(P28:W28)</f>
        <v>56.649424665904036</v>
      </c>
      <c r="Y28" s="141"/>
    </row>
    <row r="29" spans="2:25" ht="24" customHeight="1" x14ac:dyDescent="0.15">
      <c r="B29" s="125"/>
      <c r="C29" s="128"/>
      <c r="D29" s="132" t="s">
        <v>114</v>
      </c>
      <c r="E29" s="132"/>
      <c r="F29" s="82">
        <v>63.674999999999997</v>
      </c>
      <c r="G29" s="83"/>
      <c r="H29" s="93">
        <v>63</v>
      </c>
      <c r="I29" s="93"/>
      <c r="J29" s="82">
        <v>64.162110613440916</v>
      </c>
      <c r="K29" s="83"/>
      <c r="L29" s="90">
        <v>64.518750000000011</v>
      </c>
      <c r="M29" s="91"/>
      <c r="N29" s="107">
        <f t="shared" si="6"/>
        <v>63.838965153360235</v>
      </c>
      <c r="O29" s="107"/>
      <c r="P29" s="93">
        <v>58.825000000000003</v>
      </c>
      <c r="Q29" s="93"/>
      <c r="R29" s="93">
        <v>57.575000000000003</v>
      </c>
      <c r="S29" s="93"/>
      <c r="T29" s="82">
        <v>57.749162840017192</v>
      </c>
      <c r="U29" s="83"/>
      <c r="V29" s="77">
        <v>58.337499999999999</v>
      </c>
      <c r="W29" s="77"/>
      <c r="X29" s="138">
        <f t="shared" si="7"/>
        <v>58.121665710004301</v>
      </c>
      <c r="Y29" s="139"/>
    </row>
    <row r="30" spans="2:25" ht="24" customHeight="1" x14ac:dyDescent="0.15">
      <c r="B30" s="125"/>
      <c r="C30" s="131" t="s">
        <v>121</v>
      </c>
      <c r="D30" s="31" t="s">
        <v>122</v>
      </c>
      <c r="E30" s="31" t="s">
        <v>54</v>
      </c>
      <c r="F30" s="84">
        <v>71.337499999999991</v>
      </c>
      <c r="G30" s="85"/>
      <c r="H30" s="94">
        <v>71.55</v>
      </c>
      <c r="I30" s="94"/>
      <c r="J30" s="84">
        <v>69.553535750068619</v>
      </c>
      <c r="K30" s="85"/>
      <c r="L30" s="86">
        <v>71.229959932455898</v>
      </c>
      <c r="M30" s="87"/>
      <c r="N30" s="102">
        <f t="shared" si="6"/>
        <v>70.917748920631126</v>
      </c>
      <c r="O30" s="102"/>
      <c r="P30" s="94">
        <v>66.900000000000006</v>
      </c>
      <c r="Q30" s="94"/>
      <c r="R30" s="94">
        <v>64.924999999999997</v>
      </c>
      <c r="S30" s="94"/>
      <c r="T30" s="84">
        <v>64.335775209105037</v>
      </c>
      <c r="U30" s="85"/>
      <c r="V30" s="76">
        <v>66.263657281852772</v>
      </c>
      <c r="W30" s="76"/>
      <c r="X30" s="140">
        <f t="shared" si="7"/>
        <v>65.606108122739442</v>
      </c>
      <c r="Y30" s="141"/>
    </row>
    <row r="31" spans="2:25" ht="24" customHeight="1" x14ac:dyDescent="0.15">
      <c r="B31" s="125"/>
      <c r="C31" s="128"/>
      <c r="D31" s="31" t="s">
        <v>123</v>
      </c>
      <c r="E31" s="31" t="s">
        <v>124</v>
      </c>
      <c r="F31" s="84">
        <v>67.4375</v>
      </c>
      <c r="G31" s="85"/>
      <c r="H31" s="94">
        <v>67.262500000000003</v>
      </c>
      <c r="I31" s="94"/>
      <c r="J31" s="84">
        <v>66.1493761543245</v>
      </c>
      <c r="K31" s="85"/>
      <c r="L31" s="86">
        <v>66.966749450989226</v>
      </c>
      <c r="M31" s="87"/>
      <c r="N31" s="102">
        <f t="shared" si="6"/>
        <v>66.954031401328422</v>
      </c>
      <c r="O31" s="102"/>
      <c r="P31" s="94">
        <v>58.825000000000003</v>
      </c>
      <c r="Q31" s="94"/>
      <c r="R31" s="94">
        <v>60.7</v>
      </c>
      <c r="S31" s="94"/>
      <c r="T31" s="84">
        <v>57.638959593934516</v>
      </c>
      <c r="U31" s="85"/>
      <c r="V31" s="76">
        <v>57.724148972540398</v>
      </c>
      <c r="W31" s="76"/>
      <c r="X31" s="140">
        <f t="shared" si="7"/>
        <v>58.722027141618732</v>
      </c>
      <c r="Y31" s="141"/>
    </row>
    <row r="32" spans="2:25" ht="24" customHeight="1" thickBot="1" x14ac:dyDescent="0.2">
      <c r="B32" s="126"/>
      <c r="C32" s="133"/>
      <c r="D32" s="134" t="s">
        <v>114</v>
      </c>
      <c r="E32" s="134"/>
      <c r="F32" s="80">
        <v>69.387499999999989</v>
      </c>
      <c r="G32" s="81"/>
      <c r="H32" s="92">
        <v>69.40625</v>
      </c>
      <c r="I32" s="92"/>
      <c r="J32" s="80">
        <v>67.851455952196559</v>
      </c>
      <c r="K32" s="81"/>
      <c r="L32" s="88">
        <v>69.098354691722562</v>
      </c>
      <c r="M32" s="89"/>
      <c r="N32" s="95">
        <f t="shared" si="6"/>
        <v>68.935890160979767</v>
      </c>
      <c r="O32" s="95"/>
      <c r="P32" s="92">
        <v>62.862500000000004</v>
      </c>
      <c r="Q32" s="92"/>
      <c r="R32" s="92">
        <v>62.8125</v>
      </c>
      <c r="S32" s="92"/>
      <c r="T32" s="80">
        <v>60.987367401519776</v>
      </c>
      <c r="U32" s="81"/>
      <c r="V32" s="78">
        <v>61.993903127196589</v>
      </c>
      <c r="W32" s="78"/>
      <c r="X32" s="144">
        <f t="shared" si="7"/>
        <v>62.164067632179098</v>
      </c>
      <c r="Y32" s="145"/>
    </row>
    <row r="33" ht="21" customHeight="1" x14ac:dyDescent="0.15"/>
    <row r="39" ht="18" customHeight="1" x14ac:dyDescent="0.15"/>
    <row r="40" ht="18" customHeight="1" x14ac:dyDescent="0.15"/>
    <row r="41" ht="18" customHeight="1" x14ac:dyDescent="0.15"/>
  </sheetData>
  <mergeCells count="279">
    <mergeCell ref="P26:Q26"/>
    <mergeCell ref="P27:Q27"/>
    <mergeCell ref="P28:Q28"/>
    <mergeCell ref="P29:Q29"/>
    <mergeCell ref="F27:G27"/>
    <mergeCell ref="F28:G28"/>
    <mergeCell ref="F29:G29"/>
    <mergeCell ref="Q23:Q25"/>
    <mergeCell ref="F30:G30"/>
    <mergeCell ref="F26:G26"/>
    <mergeCell ref="J26:K26"/>
    <mergeCell ref="F31:G31"/>
    <mergeCell ref="H26:I26"/>
    <mergeCell ref="R26:S26"/>
    <mergeCell ref="O23:O25"/>
    <mergeCell ref="L20:M20"/>
    <mergeCell ref="F32:G32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F11:G11"/>
    <mergeCell ref="F12:G12"/>
    <mergeCell ref="F13:G13"/>
    <mergeCell ref="F14:G14"/>
    <mergeCell ref="F15:G15"/>
    <mergeCell ref="F16:G16"/>
    <mergeCell ref="F17:G17"/>
    <mergeCell ref="L21:M21"/>
    <mergeCell ref="K23:K25"/>
    <mergeCell ref="J20:K20"/>
    <mergeCell ref="F19:G19"/>
    <mergeCell ref="F20:G20"/>
    <mergeCell ref="F21:G21"/>
    <mergeCell ref="G23:G25"/>
    <mergeCell ref="F18:G18"/>
    <mergeCell ref="J7:K7"/>
    <mergeCell ref="M23:M25"/>
    <mergeCell ref="L26:M26"/>
    <mergeCell ref="J12:K12"/>
    <mergeCell ref="H9:I9"/>
    <mergeCell ref="H10:I10"/>
    <mergeCell ref="H12:I12"/>
    <mergeCell ref="H15:I15"/>
    <mergeCell ref="H16:I16"/>
    <mergeCell ref="H14:I14"/>
    <mergeCell ref="H11:I11"/>
    <mergeCell ref="H13:I13"/>
    <mergeCell ref="H17:I17"/>
    <mergeCell ref="H18:I18"/>
    <mergeCell ref="H19:I19"/>
    <mergeCell ref="H20:I20"/>
    <mergeCell ref="H21:I21"/>
    <mergeCell ref="F9:G9"/>
    <mergeCell ref="R18:S18"/>
    <mergeCell ref="R10:S10"/>
    <mergeCell ref="R12:S12"/>
    <mergeCell ref="R13:S13"/>
    <mergeCell ref="N14:O14"/>
    <mergeCell ref="N15:O15"/>
    <mergeCell ref="S23:S25"/>
    <mergeCell ref="F3:Y3"/>
    <mergeCell ref="F4:O4"/>
    <mergeCell ref="P4:Y4"/>
    <mergeCell ref="F5:G5"/>
    <mergeCell ref="P5:Q5"/>
    <mergeCell ref="F6:G6"/>
    <mergeCell ref="F7:G7"/>
    <mergeCell ref="F8:G8"/>
    <mergeCell ref="I23:I25"/>
    <mergeCell ref="Y23:Y25"/>
    <mergeCell ref="H6:I6"/>
    <mergeCell ref="H7:I7"/>
    <mergeCell ref="H8:I8"/>
    <mergeCell ref="J6:K6"/>
    <mergeCell ref="L11:M11"/>
    <mergeCell ref="J10:K10"/>
    <mergeCell ref="X32:Y32"/>
    <mergeCell ref="N19:O19"/>
    <mergeCell ref="X19:Y19"/>
    <mergeCell ref="N16:O16"/>
    <mergeCell ref="X16:Y16"/>
    <mergeCell ref="N17:O17"/>
    <mergeCell ref="N18:O18"/>
    <mergeCell ref="X27:Y27"/>
    <mergeCell ref="X28:Y28"/>
    <mergeCell ref="X30:Y30"/>
    <mergeCell ref="N29:O29"/>
    <mergeCell ref="X26:Y26"/>
    <mergeCell ref="X29:Y29"/>
    <mergeCell ref="N27:O27"/>
    <mergeCell ref="N28:O28"/>
    <mergeCell ref="N21:O21"/>
    <mergeCell ref="X20:Y20"/>
    <mergeCell ref="X21:Y21"/>
    <mergeCell ref="P31:Q31"/>
    <mergeCell ref="P32:Q32"/>
    <mergeCell ref="X31:Y31"/>
    <mergeCell ref="N26:O26"/>
    <mergeCell ref="N20:O20"/>
    <mergeCell ref="R19:S19"/>
    <mergeCell ref="V2:W2"/>
    <mergeCell ref="T5:U5"/>
    <mergeCell ref="V5:W5"/>
    <mergeCell ref="U23:U25"/>
    <mergeCell ref="W23:W25"/>
    <mergeCell ref="T26:U26"/>
    <mergeCell ref="V26:W26"/>
    <mergeCell ref="X5:Y5"/>
    <mergeCell ref="X8:Y8"/>
    <mergeCell ref="X7:Y7"/>
    <mergeCell ref="X6:Y6"/>
    <mergeCell ref="X9:Y9"/>
    <mergeCell ref="X10:Y10"/>
    <mergeCell ref="X11:Y11"/>
    <mergeCell ref="T8:U8"/>
    <mergeCell ref="X13:Y13"/>
    <mergeCell ref="X14:Y14"/>
    <mergeCell ref="X15:Y15"/>
    <mergeCell ref="X17:Y17"/>
    <mergeCell ref="X18:Y18"/>
    <mergeCell ref="V18:W18"/>
    <mergeCell ref="V20:W20"/>
    <mergeCell ref="V21:W21"/>
    <mergeCell ref="X12:Y12"/>
    <mergeCell ref="B20:B32"/>
    <mergeCell ref="C6:C8"/>
    <mergeCell ref="B6:B19"/>
    <mergeCell ref="C9:C13"/>
    <mergeCell ref="C17:C19"/>
    <mergeCell ref="C14:C16"/>
    <mergeCell ref="D9:D12"/>
    <mergeCell ref="C20:C26"/>
    <mergeCell ref="D22:D25"/>
    <mergeCell ref="C30:C32"/>
    <mergeCell ref="D14:D15"/>
    <mergeCell ref="C27:C29"/>
    <mergeCell ref="D27:D28"/>
    <mergeCell ref="D13:E13"/>
    <mergeCell ref="D16:E16"/>
    <mergeCell ref="D19:E19"/>
    <mergeCell ref="D26:E26"/>
    <mergeCell ref="D32:E32"/>
    <mergeCell ref="D29:E29"/>
    <mergeCell ref="R16:S16"/>
    <mergeCell ref="R15:S15"/>
    <mergeCell ref="R14:S14"/>
    <mergeCell ref="N13:O13"/>
    <mergeCell ref="L13:M13"/>
    <mergeCell ref="B1:I1"/>
    <mergeCell ref="E3:E5"/>
    <mergeCell ref="C3:D5"/>
    <mergeCell ref="B3:B5"/>
    <mergeCell ref="H5:I5"/>
    <mergeCell ref="N6:O6"/>
    <mergeCell ref="N7:O7"/>
    <mergeCell ref="N8:O8"/>
    <mergeCell ref="N12:O12"/>
    <mergeCell ref="L5:M5"/>
    <mergeCell ref="N9:O9"/>
    <mergeCell ref="N10:O10"/>
    <mergeCell ref="N5:O5"/>
    <mergeCell ref="N11:O11"/>
    <mergeCell ref="L2:M2"/>
    <mergeCell ref="J5:K5"/>
    <mergeCell ref="D8:E8"/>
    <mergeCell ref="R5:S5"/>
    <mergeCell ref="F10:G10"/>
    <mergeCell ref="H32:I32"/>
    <mergeCell ref="R20:S20"/>
    <mergeCell ref="R21:S21"/>
    <mergeCell ref="J13:K13"/>
    <mergeCell ref="J17:K17"/>
    <mergeCell ref="J18:K18"/>
    <mergeCell ref="J19:K19"/>
    <mergeCell ref="J21:K21"/>
    <mergeCell ref="J9:K9"/>
    <mergeCell ref="J16:K16"/>
    <mergeCell ref="J14:K14"/>
    <mergeCell ref="L9:M9"/>
    <mergeCell ref="L10:M10"/>
    <mergeCell ref="L12:M12"/>
    <mergeCell ref="L15:M15"/>
    <mergeCell ref="L16:M16"/>
    <mergeCell ref="L14:M14"/>
    <mergeCell ref="L17:M17"/>
    <mergeCell ref="L18:M18"/>
    <mergeCell ref="L19:M19"/>
    <mergeCell ref="J32:K32"/>
    <mergeCell ref="J28:K28"/>
    <mergeCell ref="J27:K27"/>
    <mergeCell ref="R17:S17"/>
    <mergeCell ref="T21:U21"/>
    <mergeCell ref="T10:U10"/>
    <mergeCell ref="T18:U18"/>
    <mergeCell ref="T20:U20"/>
    <mergeCell ref="T9:U9"/>
    <mergeCell ref="T12:U12"/>
    <mergeCell ref="T13:U13"/>
    <mergeCell ref="T19:U19"/>
    <mergeCell ref="T17:U17"/>
    <mergeCell ref="T16:U16"/>
    <mergeCell ref="T15:U15"/>
    <mergeCell ref="T14:U14"/>
    <mergeCell ref="T11:U11"/>
    <mergeCell ref="T6:U6"/>
    <mergeCell ref="T7:U7"/>
    <mergeCell ref="R11:S11"/>
    <mergeCell ref="R6:S6"/>
    <mergeCell ref="R7:S7"/>
    <mergeCell ref="R8:S8"/>
    <mergeCell ref="R9:S9"/>
    <mergeCell ref="H31:I31"/>
    <mergeCell ref="H28:I28"/>
    <mergeCell ref="H27:I27"/>
    <mergeCell ref="H30:I30"/>
    <mergeCell ref="H29:I29"/>
    <mergeCell ref="R30:S30"/>
    <mergeCell ref="R31:S31"/>
    <mergeCell ref="T30:U30"/>
    <mergeCell ref="T31:U31"/>
    <mergeCell ref="J30:K30"/>
    <mergeCell ref="J29:K29"/>
    <mergeCell ref="J31:K31"/>
    <mergeCell ref="N30:O30"/>
    <mergeCell ref="N31:O31"/>
    <mergeCell ref="J8:K8"/>
    <mergeCell ref="J11:K11"/>
    <mergeCell ref="J15:K15"/>
    <mergeCell ref="V7:W7"/>
    <mergeCell ref="V8:W8"/>
    <mergeCell ref="V9:W9"/>
    <mergeCell ref="V30:W30"/>
    <mergeCell ref="V31:W31"/>
    <mergeCell ref="V10:W10"/>
    <mergeCell ref="V12:W12"/>
    <mergeCell ref="V13:W13"/>
    <mergeCell ref="V19:W19"/>
    <mergeCell ref="V17:W17"/>
    <mergeCell ref="V16:W16"/>
    <mergeCell ref="V15:W15"/>
    <mergeCell ref="V14:W14"/>
    <mergeCell ref="V11:W11"/>
    <mergeCell ref="L6:M6"/>
    <mergeCell ref="L7:M7"/>
    <mergeCell ref="L8:M8"/>
    <mergeCell ref="V32:W32"/>
    <mergeCell ref="V29:W29"/>
    <mergeCell ref="V28:W28"/>
    <mergeCell ref="V27:W27"/>
    <mergeCell ref="T32:U32"/>
    <mergeCell ref="T29:U29"/>
    <mergeCell ref="T28:U28"/>
    <mergeCell ref="T27:U27"/>
    <mergeCell ref="L31:M31"/>
    <mergeCell ref="L32:M32"/>
    <mergeCell ref="L28:M28"/>
    <mergeCell ref="L27:M27"/>
    <mergeCell ref="L30:M30"/>
    <mergeCell ref="L29:M29"/>
    <mergeCell ref="R32:S32"/>
    <mergeCell ref="R29:S29"/>
    <mergeCell ref="R28:S28"/>
    <mergeCell ref="R27:S27"/>
    <mergeCell ref="N32:O32"/>
    <mergeCell ref="P30:Q30"/>
    <mergeCell ref="V6:W6"/>
  </mergeCells>
  <phoneticPr fontId="5" type="noConversion"/>
  <conditionalFormatting sqref="N6:O7">
    <cfRule type="cellIs" dxfId="23" priority="16" operator="greaterThan">
      <formula>50.49</formula>
    </cfRule>
  </conditionalFormatting>
  <conditionalFormatting sqref="X6:Y7">
    <cfRule type="cellIs" dxfId="22" priority="15" operator="greaterThan">
      <formula>40.49</formula>
    </cfRule>
  </conditionalFormatting>
  <conditionalFormatting sqref="N9:O12">
    <cfRule type="cellIs" dxfId="21" priority="14" operator="greaterThan">
      <formula>55.49</formula>
    </cfRule>
  </conditionalFormatting>
  <conditionalFormatting sqref="X9:Y12">
    <cfRule type="cellIs" dxfId="20" priority="13" operator="greaterThan">
      <formula>45.49</formula>
    </cfRule>
  </conditionalFormatting>
  <conditionalFormatting sqref="N14:O15">
    <cfRule type="cellIs" dxfId="19" priority="12" operator="greaterThan">
      <formula>65.49</formula>
    </cfRule>
  </conditionalFormatting>
  <conditionalFormatting sqref="X14:Y15">
    <cfRule type="cellIs" dxfId="18" priority="11" operator="greaterThan">
      <formula>55.49</formula>
    </cfRule>
  </conditionalFormatting>
  <conditionalFormatting sqref="N17:O18">
    <cfRule type="cellIs" dxfId="17" priority="10" operator="greaterThan">
      <formula>70.49</formula>
    </cfRule>
  </conditionalFormatting>
  <conditionalFormatting sqref="X17:Y18">
    <cfRule type="cellIs" dxfId="16" priority="9" operator="greaterThan">
      <formula>65.49</formula>
    </cfRule>
  </conditionalFormatting>
  <conditionalFormatting sqref="N20:O21">
    <cfRule type="cellIs" dxfId="15" priority="8" operator="greaterThan">
      <formula>65.49</formula>
    </cfRule>
  </conditionalFormatting>
  <conditionalFormatting sqref="N22:N25">
    <cfRule type="cellIs" dxfId="14" priority="7" operator="greaterThan">
      <formula>65.49</formula>
    </cfRule>
  </conditionalFormatting>
  <conditionalFormatting sqref="X20:Y21">
    <cfRule type="cellIs" dxfId="13" priority="6" operator="greaterThan">
      <formula>55.49</formula>
    </cfRule>
  </conditionalFormatting>
  <conditionalFormatting sqref="X22:X25">
    <cfRule type="cellIs" dxfId="12" priority="5" operator="greaterThan">
      <formula>55.49</formula>
    </cfRule>
  </conditionalFormatting>
  <conditionalFormatting sqref="L27:M28">
    <cfRule type="cellIs" dxfId="11" priority="4" operator="greaterThan">
      <formula>70.49</formula>
    </cfRule>
  </conditionalFormatting>
  <conditionalFormatting sqref="X27:Y28">
    <cfRule type="cellIs" dxfId="10" priority="3" operator="greaterThan">
      <formula>60.49</formula>
    </cfRule>
  </conditionalFormatting>
  <conditionalFormatting sqref="N30:O31">
    <cfRule type="cellIs" dxfId="9" priority="2" operator="greaterThan">
      <formula>75.49</formula>
    </cfRule>
  </conditionalFormatting>
  <conditionalFormatting sqref="X30:Y31">
    <cfRule type="cellIs" dxfId="8" priority="1" operator="greaterThan">
      <formula>70.49</formula>
    </cfRule>
  </conditionalFormatting>
  <pageMargins left="0.31496062992125984" right="0.27559055118110237" top="0.98425196850393704" bottom="0.78740157480314965" header="0.51181102362204722" footer="0.51181102362204722"/>
  <pageSetup paperSize="9" scale="9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62"/>
  <sheetViews>
    <sheetView zoomScale="90" zoomScaleNormal="90" workbookViewId="0">
      <pane xSplit="6" ySplit="4" topLeftCell="I5" activePane="bottomRight" state="frozen"/>
      <selection pane="topRight" activeCell="G1" sqref="G1"/>
      <selection pane="bottomLeft" activeCell="A5" sqref="A5"/>
      <selection pane="bottomRight" activeCell="D30" sqref="D30:D34"/>
    </sheetView>
  </sheetViews>
  <sheetFormatPr defaultRowHeight="13.5" x14ac:dyDescent="0.15"/>
  <cols>
    <col min="1" max="1" width="0.44140625" customWidth="1"/>
    <col min="2" max="2" width="3.88671875" customWidth="1"/>
    <col min="3" max="3" width="8.44140625" customWidth="1"/>
    <col min="4" max="4" width="11.77734375" customWidth="1"/>
    <col min="5" max="5" width="4.77734375" customWidth="1"/>
    <col min="6" max="6" width="16.109375" customWidth="1"/>
    <col min="7" max="7" width="6.6640625" style="3" customWidth="1"/>
    <col min="8" max="8" width="6.44140625" style="3" customWidth="1"/>
    <col min="9" max="9" width="8.5546875" style="4" customWidth="1"/>
    <col min="10" max="10" width="4.6640625" style="5" customWidth="1"/>
    <col min="11" max="11" width="5.109375" style="5" customWidth="1"/>
    <col min="12" max="14" width="5.109375" style="10" customWidth="1"/>
    <col min="15" max="16" width="5.109375" style="11" customWidth="1"/>
    <col min="17" max="19" width="5.109375" style="10" customWidth="1"/>
    <col min="20" max="21" width="5.109375" style="11" customWidth="1"/>
    <col min="22" max="24" width="5.109375" style="10" customWidth="1"/>
    <col min="25" max="26" width="5.109375" style="11" customWidth="1"/>
    <col min="27" max="29" width="5.109375" style="10" customWidth="1"/>
    <col min="30" max="30" width="5.109375" style="11" customWidth="1"/>
    <col min="31" max="32" width="5.109375" style="16" customWidth="1"/>
    <col min="33" max="35" width="5.109375" style="13" customWidth="1"/>
    <col min="36" max="37" width="5.109375" style="12" customWidth="1"/>
    <col min="38" max="40" width="5.109375" style="13" customWidth="1"/>
    <col min="41" max="41" width="5.109375" style="12" customWidth="1"/>
    <col min="42" max="42" width="6.5546875" style="16" customWidth="1"/>
  </cols>
  <sheetData>
    <row r="1" spans="2:43" ht="60" customHeight="1" thickBot="1" x14ac:dyDescent="0.2">
      <c r="B1" s="108" t="s">
        <v>181</v>
      </c>
      <c r="C1" s="109"/>
      <c r="D1" s="109"/>
      <c r="E1" s="109"/>
      <c r="F1" s="109"/>
      <c r="G1" s="109"/>
      <c r="H1" s="109"/>
      <c r="J1" s="206" t="s">
        <v>179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</row>
    <row r="2" spans="2:43" s="6" customFormat="1" x14ac:dyDescent="0.15">
      <c r="B2" s="197" t="s">
        <v>88</v>
      </c>
      <c r="C2" s="198"/>
      <c r="D2" s="199" t="s">
        <v>89</v>
      </c>
      <c r="E2" s="200"/>
      <c r="F2" s="200"/>
      <c r="G2" s="200"/>
      <c r="H2" s="201"/>
      <c r="I2" s="188" t="s">
        <v>67</v>
      </c>
      <c r="J2" s="191" t="s">
        <v>1</v>
      </c>
      <c r="K2" s="214" t="s">
        <v>156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15"/>
      <c r="AF2" s="36"/>
      <c r="AG2" s="208" t="s">
        <v>159</v>
      </c>
      <c r="AH2" s="208"/>
      <c r="AI2" s="208"/>
      <c r="AJ2" s="208"/>
      <c r="AK2" s="208"/>
      <c r="AL2" s="208"/>
      <c r="AM2" s="208"/>
      <c r="AN2" s="208"/>
      <c r="AO2" s="208"/>
      <c r="AP2" s="209"/>
    </row>
    <row r="3" spans="2:43" s="6" customFormat="1" ht="13.5" customHeight="1" x14ac:dyDescent="0.15">
      <c r="B3" s="204" t="s">
        <v>90</v>
      </c>
      <c r="C3" s="195" t="s">
        <v>2</v>
      </c>
      <c r="D3" s="202" t="s">
        <v>91</v>
      </c>
      <c r="E3" s="195" t="s">
        <v>92</v>
      </c>
      <c r="F3" s="202" t="s">
        <v>93</v>
      </c>
      <c r="G3" s="203" t="s">
        <v>94</v>
      </c>
      <c r="H3" s="203"/>
      <c r="I3" s="189"/>
      <c r="J3" s="192"/>
      <c r="K3" s="216" t="s">
        <v>162</v>
      </c>
      <c r="L3" s="217"/>
      <c r="M3" s="217"/>
      <c r="N3" s="217"/>
      <c r="O3" s="218"/>
      <c r="P3" s="216" t="s">
        <v>157</v>
      </c>
      <c r="Q3" s="217"/>
      <c r="R3" s="217"/>
      <c r="S3" s="217"/>
      <c r="T3" s="218"/>
      <c r="U3" s="216" t="s">
        <v>158</v>
      </c>
      <c r="V3" s="217"/>
      <c r="W3" s="217"/>
      <c r="X3" s="217"/>
      <c r="Y3" s="218"/>
      <c r="Z3" s="216" t="s">
        <v>163</v>
      </c>
      <c r="AA3" s="217"/>
      <c r="AB3" s="217"/>
      <c r="AC3" s="217"/>
      <c r="AD3" s="218"/>
      <c r="AE3" s="210" t="s">
        <v>131</v>
      </c>
      <c r="AF3" s="216" t="s">
        <v>164</v>
      </c>
      <c r="AG3" s="217"/>
      <c r="AH3" s="217"/>
      <c r="AI3" s="217"/>
      <c r="AJ3" s="218"/>
      <c r="AK3" s="216" t="s">
        <v>165</v>
      </c>
      <c r="AL3" s="217"/>
      <c r="AM3" s="217"/>
      <c r="AN3" s="217"/>
      <c r="AO3" s="218"/>
      <c r="AP3" s="212" t="s">
        <v>132</v>
      </c>
    </row>
    <row r="4" spans="2:43" s="6" customFormat="1" ht="14.25" thickBot="1" x14ac:dyDescent="0.2">
      <c r="B4" s="205"/>
      <c r="C4" s="196"/>
      <c r="D4" s="196"/>
      <c r="E4" s="196"/>
      <c r="F4" s="196"/>
      <c r="G4" s="22" t="s">
        <v>3</v>
      </c>
      <c r="H4" s="22" t="s">
        <v>95</v>
      </c>
      <c r="I4" s="190"/>
      <c r="J4" s="193"/>
      <c r="K4" s="15" t="s">
        <v>160</v>
      </c>
      <c r="L4" s="14" t="s">
        <v>161</v>
      </c>
      <c r="M4" s="14" t="s">
        <v>127</v>
      </c>
      <c r="N4" s="14" t="s">
        <v>133</v>
      </c>
      <c r="O4" s="15" t="s">
        <v>114</v>
      </c>
      <c r="P4" s="15" t="s">
        <v>160</v>
      </c>
      <c r="Q4" s="14" t="s">
        <v>161</v>
      </c>
      <c r="R4" s="14" t="s">
        <v>127</v>
      </c>
      <c r="S4" s="14" t="s">
        <v>133</v>
      </c>
      <c r="T4" s="15" t="s">
        <v>114</v>
      </c>
      <c r="U4" s="15" t="s">
        <v>160</v>
      </c>
      <c r="V4" s="14" t="s">
        <v>161</v>
      </c>
      <c r="W4" s="14" t="s">
        <v>127</v>
      </c>
      <c r="X4" s="14" t="s">
        <v>133</v>
      </c>
      <c r="Y4" s="15" t="s">
        <v>114</v>
      </c>
      <c r="Z4" s="15" t="s">
        <v>160</v>
      </c>
      <c r="AA4" s="14" t="s">
        <v>161</v>
      </c>
      <c r="AB4" s="14" t="s">
        <v>127</v>
      </c>
      <c r="AC4" s="14" t="s">
        <v>133</v>
      </c>
      <c r="AD4" s="15" t="s">
        <v>114</v>
      </c>
      <c r="AE4" s="211"/>
      <c r="AF4" s="15" t="s">
        <v>160</v>
      </c>
      <c r="AG4" s="14" t="s">
        <v>161</v>
      </c>
      <c r="AH4" s="14" t="s">
        <v>127</v>
      </c>
      <c r="AI4" s="14" t="s">
        <v>133</v>
      </c>
      <c r="AJ4" s="15" t="s">
        <v>114</v>
      </c>
      <c r="AK4" s="15" t="s">
        <v>160</v>
      </c>
      <c r="AL4" s="14" t="s">
        <v>161</v>
      </c>
      <c r="AM4" s="14" t="s">
        <v>127</v>
      </c>
      <c r="AN4" s="14" t="s">
        <v>133</v>
      </c>
      <c r="AO4" s="15" t="s">
        <v>114</v>
      </c>
      <c r="AP4" s="213"/>
    </row>
    <row r="5" spans="2:43" s="25" customFormat="1" ht="14.25" thickTop="1" x14ac:dyDescent="0.15">
      <c r="B5" s="170" t="s">
        <v>79</v>
      </c>
      <c r="C5" s="176" t="s">
        <v>96</v>
      </c>
      <c r="D5" s="176" t="s">
        <v>4</v>
      </c>
      <c r="E5" s="185" t="s">
        <v>5</v>
      </c>
      <c r="F5" s="37" t="s">
        <v>6</v>
      </c>
      <c r="G5" s="38">
        <v>226517</v>
      </c>
      <c r="H5" s="38">
        <v>325973</v>
      </c>
      <c r="I5" s="39" t="s">
        <v>68</v>
      </c>
      <c r="J5" s="40">
        <v>2021</v>
      </c>
      <c r="K5" s="41">
        <v>48.2</v>
      </c>
      <c r="L5" s="41">
        <v>49.8</v>
      </c>
      <c r="M5" s="41">
        <v>53.079892236329243</v>
      </c>
      <c r="N5" s="42">
        <v>43.949934804505133</v>
      </c>
      <c r="O5" s="43">
        <f>AVERAGE(K5:N5)</f>
        <v>48.757456760208598</v>
      </c>
      <c r="P5" s="41">
        <v>46</v>
      </c>
      <c r="Q5" s="41">
        <v>47.3</v>
      </c>
      <c r="R5" s="44">
        <v>51.038127843932898</v>
      </c>
      <c r="S5" s="45">
        <v>44.194169655437122</v>
      </c>
      <c r="T5" s="43">
        <f>AVERAGE(P5:S5)</f>
        <v>47.133074374842508</v>
      </c>
      <c r="U5" s="41">
        <v>47.7</v>
      </c>
      <c r="V5" s="41">
        <v>50</v>
      </c>
      <c r="W5" s="41">
        <v>47.032593401122433</v>
      </c>
      <c r="X5" s="42">
        <v>44.604228098678469</v>
      </c>
      <c r="Y5" s="43">
        <f>AVERAGE(U5:X5)</f>
        <v>47.33420537495023</v>
      </c>
      <c r="Z5" s="41">
        <v>43.2</v>
      </c>
      <c r="AA5" s="41">
        <v>45.4</v>
      </c>
      <c r="AB5" s="41">
        <v>44.527465535999397</v>
      </c>
      <c r="AC5" s="42">
        <v>43.158272302256321</v>
      </c>
      <c r="AD5" s="43">
        <f>AVERAGE(Z5:AC5)</f>
        <v>44.071434459563932</v>
      </c>
      <c r="AE5" s="46">
        <f t="shared" ref="AE5:AE54" si="0">AVERAGE(O5,T5,Y5,AD5)</f>
        <v>46.824042742391313</v>
      </c>
      <c r="AF5" s="41">
        <v>40.6</v>
      </c>
      <c r="AG5" s="41">
        <v>40</v>
      </c>
      <c r="AH5" s="44">
        <v>51.820071171131318</v>
      </c>
      <c r="AI5" s="45">
        <v>41.214468516665832</v>
      </c>
      <c r="AJ5" s="43">
        <f>AVERAGE(AF5:AI5)</f>
        <v>43.408634921949286</v>
      </c>
      <c r="AK5" s="41">
        <v>37.299999999999997</v>
      </c>
      <c r="AL5" s="41">
        <v>37.9</v>
      </c>
      <c r="AM5" s="41">
        <v>52.329023543885768</v>
      </c>
      <c r="AN5" s="42">
        <v>36.919609397214757</v>
      </c>
      <c r="AO5" s="43">
        <f>AVERAGE(AK5:AN5)</f>
        <v>41.112158235275132</v>
      </c>
      <c r="AP5" s="47">
        <f t="shared" ref="AP5:AP54" si="1">AVERAGE(AJ5,AO5)</f>
        <v>42.260396578612209</v>
      </c>
      <c r="AQ5" s="26"/>
    </row>
    <row r="6" spans="2:43" s="25" customFormat="1" x14ac:dyDescent="0.15">
      <c r="B6" s="170"/>
      <c r="C6" s="176"/>
      <c r="D6" s="176"/>
      <c r="E6" s="185"/>
      <c r="F6" s="23" t="s">
        <v>136</v>
      </c>
      <c r="G6" s="48">
        <v>226630</v>
      </c>
      <c r="H6" s="48">
        <v>325844</v>
      </c>
      <c r="I6" s="49" t="s">
        <v>7</v>
      </c>
      <c r="J6" s="50">
        <v>2021</v>
      </c>
      <c r="K6" s="51">
        <v>46.4</v>
      </c>
      <c r="L6" s="51">
        <v>49</v>
      </c>
      <c r="M6" s="51">
        <v>52.263351571817424</v>
      </c>
      <c r="N6" s="51">
        <v>42.1</v>
      </c>
      <c r="O6" s="52">
        <f>AVERAGE(K6:N6)</f>
        <v>47.440837892954356</v>
      </c>
      <c r="P6" s="51">
        <v>47.5</v>
      </c>
      <c r="Q6" s="51">
        <v>47.4</v>
      </c>
      <c r="R6" s="51">
        <v>51.297513800941132</v>
      </c>
      <c r="S6" s="51">
        <v>47.3</v>
      </c>
      <c r="T6" s="52">
        <f t="shared" ref="T6:T54" si="2">AVERAGE(P6:S6)</f>
        <v>48.374378450235284</v>
      </c>
      <c r="U6" s="51">
        <v>47.9</v>
      </c>
      <c r="V6" s="51">
        <v>50.1</v>
      </c>
      <c r="W6" s="51">
        <v>46.787023199515325</v>
      </c>
      <c r="X6" s="51">
        <v>44.8</v>
      </c>
      <c r="Y6" s="52">
        <f t="shared" ref="Y6:Y54" si="3">AVERAGE(U6:X6)</f>
        <v>47.396755799878832</v>
      </c>
      <c r="Z6" s="51">
        <v>45.6</v>
      </c>
      <c r="AA6" s="51">
        <v>46.8</v>
      </c>
      <c r="AB6" s="51">
        <v>45.864858181116887</v>
      </c>
      <c r="AC6" s="51">
        <v>43.5</v>
      </c>
      <c r="AD6" s="52">
        <f t="shared" ref="AD6:AD54" si="4">AVERAGE(Z6:AC6)</f>
        <v>45.441214545279223</v>
      </c>
      <c r="AE6" s="53">
        <f t="shared" si="0"/>
        <v>47.163296672086922</v>
      </c>
      <c r="AF6" s="51">
        <v>40.4</v>
      </c>
      <c r="AG6" s="51">
        <v>40.799999999999997</v>
      </c>
      <c r="AH6" s="51">
        <v>53.060727924266814</v>
      </c>
      <c r="AI6" s="51">
        <v>40.700000000000003</v>
      </c>
      <c r="AJ6" s="52">
        <f t="shared" ref="AJ6:AJ54" si="5">AVERAGE(AF6:AI6)</f>
        <v>43.740181981066698</v>
      </c>
      <c r="AK6" s="51">
        <v>36.6</v>
      </c>
      <c r="AL6" s="51">
        <v>36.700000000000003</v>
      </c>
      <c r="AM6" s="51">
        <v>52.433276473553015</v>
      </c>
      <c r="AN6" s="51">
        <v>37.5</v>
      </c>
      <c r="AO6" s="52">
        <f t="shared" ref="AO6:AO54" si="6">AVERAGE(AK6:AN6)</f>
        <v>40.808319118388255</v>
      </c>
      <c r="AP6" s="54">
        <f t="shared" si="1"/>
        <v>42.274250549727476</v>
      </c>
      <c r="AQ6" s="26"/>
    </row>
    <row r="7" spans="2:43" s="25" customFormat="1" x14ac:dyDescent="0.15">
      <c r="B7" s="170"/>
      <c r="C7" s="176"/>
      <c r="D7" s="176"/>
      <c r="E7" s="186"/>
      <c r="F7" s="23" t="s">
        <v>8</v>
      </c>
      <c r="G7" s="48">
        <v>226783</v>
      </c>
      <c r="H7" s="48">
        <v>325725</v>
      </c>
      <c r="I7" s="49" t="s">
        <v>9</v>
      </c>
      <c r="J7" s="50">
        <v>2021</v>
      </c>
      <c r="K7" s="51">
        <v>43</v>
      </c>
      <c r="L7" s="51">
        <v>43.2</v>
      </c>
      <c r="M7" s="51">
        <v>50.701203407903179</v>
      </c>
      <c r="N7" s="51">
        <v>45.5</v>
      </c>
      <c r="O7" s="52">
        <f t="shared" ref="O7:O54" si="7">AVERAGE(K7:N7)</f>
        <v>45.600300851975796</v>
      </c>
      <c r="P7" s="51">
        <v>41.1</v>
      </c>
      <c r="Q7" s="51">
        <v>44</v>
      </c>
      <c r="R7" s="51">
        <v>50.103512996947373</v>
      </c>
      <c r="S7" s="51">
        <v>47</v>
      </c>
      <c r="T7" s="52">
        <f t="shared" si="2"/>
        <v>45.550878249236845</v>
      </c>
      <c r="U7" s="51">
        <v>48</v>
      </c>
      <c r="V7" s="51">
        <v>48.1</v>
      </c>
      <c r="W7" s="51">
        <v>46.382008095578968</v>
      </c>
      <c r="X7" s="51">
        <v>46.2</v>
      </c>
      <c r="Y7" s="52">
        <f t="shared" si="3"/>
        <v>47.170502023894741</v>
      </c>
      <c r="Z7" s="51">
        <v>43.9</v>
      </c>
      <c r="AA7" s="51">
        <v>44.2</v>
      </c>
      <c r="AB7" s="51">
        <v>49.634233046459009</v>
      </c>
      <c r="AC7" s="51">
        <v>41.8</v>
      </c>
      <c r="AD7" s="52">
        <f t="shared" si="4"/>
        <v>44.883558261614752</v>
      </c>
      <c r="AE7" s="53">
        <f t="shared" si="0"/>
        <v>45.801309846680532</v>
      </c>
      <c r="AF7" s="51">
        <v>38.700000000000003</v>
      </c>
      <c r="AG7" s="51">
        <v>38.700000000000003</v>
      </c>
      <c r="AH7" s="51">
        <v>43.426960782168756</v>
      </c>
      <c r="AI7" s="51">
        <v>39.4</v>
      </c>
      <c r="AJ7" s="52">
        <f t="shared" si="5"/>
        <v>40.05674019554219</v>
      </c>
      <c r="AK7" s="51">
        <v>35.6</v>
      </c>
      <c r="AL7" s="51">
        <v>35.799999999999997</v>
      </c>
      <c r="AM7" s="51">
        <v>44.475096292896254</v>
      </c>
      <c r="AN7" s="51">
        <v>35.799999999999997</v>
      </c>
      <c r="AO7" s="52">
        <f t="shared" si="6"/>
        <v>37.918774073224064</v>
      </c>
      <c r="AP7" s="54">
        <f t="shared" si="1"/>
        <v>38.987757134383131</v>
      </c>
      <c r="AQ7" s="26"/>
    </row>
    <row r="8" spans="2:43" s="25" customFormat="1" x14ac:dyDescent="0.15">
      <c r="B8" s="170"/>
      <c r="C8" s="176"/>
      <c r="D8" s="176"/>
      <c r="E8" s="184" t="s">
        <v>10</v>
      </c>
      <c r="F8" s="23" t="s">
        <v>11</v>
      </c>
      <c r="G8" s="48">
        <v>226612</v>
      </c>
      <c r="H8" s="48">
        <v>326137</v>
      </c>
      <c r="I8" s="49" t="s">
        <v>12</v>
      </c>
      <c r="J8" s="50">
        <v>2021</v>
      </c>
      <c r="K8" s="51">
        <v>56.7</v>
      </c>
      <c r="L8" s="51">
        <v>55.3</v>
      </c>
      <c r="M8" s="51">
        <v>52.860314089175269</v>
      </c>
      <c r="N8" s="51">
        <v>55.648763387873743</v>
      </c>
      <c r="O8" s="52">
        <f t="shared" si="7"/>
        <v>55.127269369262251</v>
      </c>
      <c r="P8" s="51">
        <v>57.9</v>
      </c>
      <c r="Q8" s="51">
        <v>58.1</v>
      </c>
      <c r="R8" s="51">
        <v>56.8176465054296</v>
      </c>
      <c r="S8" s="51">
        <v>57.397877325533216</v>
      </c>
      <c r="T8" s="52">
        <f t="shared" si="2"/>
        <v>57.553880957740702</v>
      </c>
      <c r="U8" s="51">
        <v>57.7</v>
      </c>
      <c r="V8" s="51">
        <v>57.3</v>
      </c>
      <c r="W8" s="51">
        <v>55.974801278283756</v>
      </c>
      <c r="X8" s="51">
        <v>57.859038572008927</v>
      </c>
      <c r="Y8" s="52">
        <f t="shared" si="3"/>
        <v>57.208459962573173</v>
      </c>
      <c r="Z8" s="51">
        <v>56.6</v>
      </c>
      <c r="AA8" s="51">
        <v>59.1</v>
      </c>
      <c r="AB8" s="51">
        <v>63.436742574638679</v>
      </c>
      <c r="AC8" s="51">
        <v>55.451781855514362</v>
      </c>
      <c r="AD8" s="52">
        <f t="shared" si="4"/>
        <v>58.647131107538257</v>
      </c>
      <c r="AE8" s="53">
        <f t="shared" si="0"/>
        <v>57.134185349278596</v>
      </c>
      <c r="AF8" s="51">
        <v>52.7</v>
      </c>
      <c r="AG8" s="51">
        <v>51</v>
      </c>
      <c r="AH8" s="51">
        <v>55.344441642042732</v>
      </c>
      <c r="AI8" s="51">
        <v>50.17805481987768</v>
      </c>
      <c r="AJ8" s="52">
        <f t="shared" si="5"/>
        <v>52.3056241154801</v>
      </c>
      <c r="AK8" s="51">
        <v>47.2</v>
      </c>
      <c r="AL8" s="51">
        <v>44.5</v>
      </c>
      <c r="AM8" s="51">
        <v>51.032810879102243</v>
      </c>
      <c r="AN8" s="51">
        <v>43.284773973072951</v>
      </c>
      <c r="AO8" s="52">
        <f t="shared" si="6"/>
        <v>46.504396213043805</v>
      </c>
      <c r="AP8" s="54">
        <f t="shared" si="1"/>
        <v>49.405010164261952</v>
      </c>
      <c r="AQ8" s="26"/>
    </row>
    <row r="9" spans="2:43" s="25" customFormat="1" x14ac:dyDescent="0.15">
      <c r="B9" s="170"/>
      <c r="C9" s="177"/>
      <c r="D9" s="177"/>
      <c r="E9" s="186"/>
      <c r="F9" s="23" t="s">
        <v>137</v>
      </c>
      <c r="G9" s="48">
        <v>227520</v>
      </c>
      <c r="H9" s="48">
        <v>325965</v>
      </c>
      <c r="I9" s="49" t="s">
        <v>13</v>
      </c>
      <c r="J9" s="50">
        <v>2021</v>
      </c>
      <c r="K9" s="51">
        <v>62.3</v>
      </c>
      <c r="L9" s="51">
        <v>60.2</v>
      </c>
      <c r="M9" s="51">
        <v>60.646160076436729</v>
      </c>
      <c r="N9" s="51">
        <v>59.8</v>
      </c>
      <c r="O9" s="52">
        <f t="shared" si="7"/>
        <v>60.736540019109185</v>
      </c>
      <c r="P9" s="51">
        <v>60</v>
      </c>
      <c r="Q9" s="51">
        <v>59.5</v>
      </c>
      <c r="R9" s="51">
        <v>61.877801583412989</v>
      </c>
      <c r="S9" s="51">
        <v>61.2</v>
      </c>
      <c r="T9" s="52">
        <f t="shared" si="2"/>
        <v>60.644450395853241</v>
      </c>
      <c r="U9" s="51">
        <v>62.2</v>
      </c>
      <c r="V9" s="51">
        <v>62.6</v>
      </c>
      <c r="W9" s="51">
        <v>61.667229267791733</v>
      </c>
      <c r="X9" s="51">
        <v>63.5</v>
      </c>
      <c r="Y9" s="52">
        <f t="shared" si="3"/>
        <v>62.491807316947934</v>
      </c>
      <c r="Z9" s="51">
        <v>63.4</v>
      </c>
      <c r="AA9" s="51">
        <v>62.6</v>
      </c>
      <c r="AB9" s="44">
        <v>62.046548236789967</v>
      </c>
      <c r="AC9" s="55">
        <v>57.8</v>
      </c>
      <c r="AD9" s="52">
        <f t="shared" si="4"/>
        <v>61.461637059197486</v>
      </c>
      <c r="AE9" s="53">
        <f t="shared" si="0"/>
        <v>61.333608697776967</v>
      </c>
      <c r="AF9" s="51">
        <v>55.3</v>
      </c>
      <c r="AG9" s="51">
        <v>55.2</v>
      </c>
      <c r="AH9" s="51">
        <v>54.404253686925763</v>
      </c>
      <c r="AI9" s="51">
        <v>53.7</v>
      </c>
      <c r="AJ9" s="52">
        <f t="shared" si="5"/>
        <v>54.651063421731436</v>
      </c>
      <c r="AK9" s="51">
        <v>48.2</v>
      </c>
      <c r="AL9" s="51">
        <v>49.1</v>
      </c>
      <c r="AM9" s="51">
        <v>52.80768062788465</v>
      </c>
      <c r="AN9" s="51">
        <v>47.4</v>
      </c>
      <c r="AO9" s="52">
        <f t="shared" si="6"/>
        <v>49.376920156971167</v>
      </c>
      <c r="AP9" s="54">
        <f t="shared" si="1"/>
        <v>52.013991789351302</v>
      </c>
      <c r="AQ9" s="26"/>
    </row>
    <row r="10" spans="2:43" s="25" customFormat="1" x14ac:dyDescent="0.15">
      <c r="B10" s="170"/>
      <c r="C10" s="178" t="s">
        <v>97</v>
      </c>
      <c r="D10" s="181" t="s">
        <v>83</v>
      </c>
      <c r="E10" s="173" t="s">
        <v>5</v>
      </c>
      <c r="F10" s="20" t="s">
        <v>138</v>
      </c>
      <c r="G10" s="56">
        <v>220583</v>
      </c>
      <c r="H10" s="56">
        <v>329277</v>
      </c>
      <c r="I10" s="57" t="s">
        <v>69</v>
      </c>
      <c r="J10" s="58">
        <v>2021</v>
      </c>
      <c r="K10" s="59">
        <v>41.9</v>
      </c>
      <c r="L10" s="59">
        <v>47.8</v>
      </c>
      <c r="M10" s="59">
        <v>46.648507851255204</v>
      </c>
      <c r="N10" s="59">
        <v>49.3</v>
      </c>
      <c r="O10" s="60">
        <f t="shared" si="7"/>
        <v>46.412126962813801</v>
      </c>
      <c r="P10" s="59">
        <v>43</v>
      </c>
      <c r="Q10" s="59">
        <v>43.6</v>
      </c>
      <c r="R10" s="59">
        <v>49.339364160654029</v>
      </c>
      <c r="S10" s="59">
        <v>46.7</v>
      </c>
      <c r="T10" s="60">
        <f t="shared" si="2"/>
        <v>45.659841040163499</v>
      </c>
      <c r="U10" s="59">
        <v>45.3</v>
      </c>
      <c r="V10" s="59">
        <v>45.8</v>
      </c>
      <c r="W10" s="59">
        <v>48.771845181193797</v>
      </c>
      <c r="X10" s="59">
        <v>48.7</v>
      </c>
      <c r="Y10" s="60">
        <f t="shared" si="3"/>
        <v>47.142961295298448</v>
      </c>
      <c r="Z10" s="59">
        <v>45.9</v>
      </c>
      <c r="AA10" s="59">
        <v>46.6</v>
      </c>
      <c r="AB10" s="59">
        <v>45.523493598112346</v>
      </c>
      <c r="AC10" s="59">
        <v>41.9</v>
      </c>
      <c r="AD10" s="60">
        <f t="shared" si="4"/>
        <v>44.980873399528086</v>
      </c>
      <c r="AE10" s="53">
        <f t="shared" si="0"/>
        <v>46.048950674450964</v>
      </c>
      <c r="AF10" s="59">
        <v>39.9</v>
      </c>
      <c r="AG10" s="59">
        <v>38.700000000000003</v>
      </c>
      <c r="AH10" s="59">
        <v>38.859973339191789</v>
      </c>
      <c r="AI10" s="59">
        <v>39.9</v>
      </c>
      <c r="AJ10" s="60">
        <f t="shared" si="5"/>
        <v>39.339993334797946</v>
      </c>
      <c r="AK10" s="59">
        <v>37.200000000000003</v>
      </c>
      <c r="AL10" s="59">
        <v>36.9</v>
      </c>
      <c r="AM10" s="59">
        <v>38.726579793962934</v>
      </c>
      <c r="AN10" s="59">
        <v>33.6</v>
      </c>
      <c r="AO10" s="60">
        <f t="shared" si="6"/>
        <v>36.606644948490732</v>
      </c>
      <c r="AP10" s="54">
        <f t="shared" si="1"/>
        <v>37.973319141644339</v>
      </c>
      <c r="AQ10" s="26"/>
    </row>
    <row r="11" spans="2:43" s="25" customFormat="1" ht="22.5" x14ac:dyDescent="0.15">
      <c r="B11" s="170"/>
      <c r="C11" s="179"/>
      <c r="D11" s="179"/>
      <c r="E11" s="182"/>
      <c r="F11" s="61" t="s">
        <v>166</v>
      </c>
      <c r="G11" s="56">
        <v>220440</v>
      </c>
      <c r="H11" s="56">
        <v>329429</v>
      </c>
      <c r="I11" s="57" t="s">
        <v>14</v>
      </c>
      <c r="J11" s="58">
        <v>2021</v>
      </c>
      <c r="K11" s="59">
        <v>48.9</v>
      </c>
      <c r="L11" s="59">
        <v>46.4</v>
      </c>
      <c r="M11" s="59">
        <v>48.032554011274783</v>
      </c>
      <c r="N11" s="59">
        <v>47.4</v>
      </c>
      <c r="O11" s="60">
        <f t="shared" si="7"/>
        <v>47.6831385028187</v>
      </c>
      <c r="P11" s="59">
        <v>46.6</v>
      </c>
      <c r="Q11" s="59">
        <v>44</v>
      </c>
      <c r="R11" s="59">
        <v>48.190112087742392</v>
      </c>
      <c r="S11" s="59">
        <v>48.5</v>
      </c>
      <c r="T11" s="60">
        <f t="shared" si="2"/>
        <v>46.822528021935597</v>
      </c>
      <c r="U11" s="59">
        <v>50.2</v>
      </c>
      <c r="V11" s="59">
        <v>49.2</v>
      </c>
      <c r="W11" s="59">
        <v>58.930279857588424</v>
      </c>
      <c r="X11" s="59">
        <v>50.4</v>
      </c>
      <c r="Y11" s="60">
        <f t="shared" si="3"/>
        <v>52.182569964397111</v>
      </c>
      <c r="Z11" s="59">
        <v>48</v>
      </c>
      <c r="AA11" s="59">
        <v>46.3</v>
      </c>
      <c r="AB11" s="59">
        <v>43.361831240948447</v>
      </c>
      <c r="AC11" s="59">
        <v>45.8</v>
      </c>
      <c r="AD11" s="60">
        <f t="shared" si="4"/>
        <v>45.865457810237118</v>
      </c>
      <c r="AE11" s="53">
        <f t="shared" si="0"/>
        <v>48.138423574847138</v>
      </c>
      <c r="AF11" s="59">
        <v>38.4</v>
      </c>
      <c r="AG11" s="59">
        <v>38.5</v>
      </c>
      <c r="AH11" s="59">
        <v>42.802076204368042</v>
      </c>
      <c r="AI11" s="59">
        <v>38.799999999999997</v>
      </c>
      <c r="AJ11" s="60">
        <f t="shared" si="5"/>
        <v>39.625519051092013</v>
      </c>
      <c r="AK11" s="59">
        <v>37.4</v>
      </c>
      <c r="AL11" s="59">
        <v>36.4</v>
      </c>
      <c r="AM11" s="59">
        <v>37.794748714322296</v>
      </c>
      <c r="AN11" s="59">
        <v>37.200000000000003</v>
      </c>
      <c r="AO11" s="60">
        <f t="shared" si="6"/>
        <v>37.19868717858057</v>
      </c>
      <c r="AP11" s="54">
        <f t="shared" si="1"/>
        <v>38.412103114836292</v>
      </c>
      <c r="AQ11" s="26"/>
    </row>
    <row r="12" spans="2:43" s="25" customFormat="1" x14ac:dyDescent="0.15">
      <c r="B12" s="170"/>
      <c r="C12" s="179"/>
      <c r="D12" s="179"/>
      <c r="E12" s="174"/>
      <c r="F12" s="20" t="s">
        <v>15</v>
      </c>
      <c r="G12" s="56">
        <v>220322</v>
      </c>
      <c r="H12" s="56">
        <v>329286</v>
      </c>
      <c r="I12" s="57" t="s">
        <v>16</v>
      </c>
      <c r="J12" s="58">
        <v>2021</v>
      </c>
      <c r="K12" s="59">
        <v>42.9</v>
      </c>
      <c r="L12" s="59">
        <v>45.5</v>
      </c>
      <c r="M12" s="59">
        <v>60.063998074162996</v>
      </c>
      <c r="N12" s="59">
        <v>49.8</v>
      </c>
      <c r="O12" s="60">
        <f t="shared" si="7"/>
        <v>49.56599951854075</v>
      </c>
      <c r="P12" s="59">
        <v>47.1</v>
      </c>
      <c r="Q12" s="59">
        <v>45.6</v>
      </c>
      <c r="R12" s="59">
        <v>49.604614438282681</v>
      </c>
      <c r="S12" s="59">
        <v>48.6</v>
      </c>
      <c r="T12" s="60">
        <f t="shared" si="2"/>
        <v>47.726153609570666</v>
      </c>
      <c r="U12" s="59">
        <v>49.8</v>
      </c>
      <c r="V12" s="59">
        <v>44.5</v>
      </c>
      <c r="W12" s="59">
        <v>47.313702732381316</v>
      </c>
      <c r="X12" s="59">
        <v>49.8</v>
      </c>
      <c r="Y12" s="60">
        <f t="shared" si="3"/>
        <v>47.853425683095324</v>
      </c>
      <c r="Z12" s="59">
        <v>49</v>
      </c>
      <c r="AA12" s="59">
        <v>43.7</v>
      </c>
      <c r="AB12" s="59">
        <v>44.248364768574362</v>
      </c>
      <c r="AC12" s="59">
        <v>41.6</v>
      </c>
      <c r="AD12" s="60">
        <f t="shared" si="4"/>
        <v>44.637091192143593</v>
      </c>
      <c r="AE12" s="53">
        <f t="shared" si="0"/>
        <v>47.445667500837587</v>
      </c>
      <c r="AF12" s="59">
        <v>39.299999999999997</v>
      </c>
      <c r="AG12" s="59">
        <v>38.1</v>
      </c>
      <c r="AH12" s="59">
        <v>39.652402923726527</v>
      </c>
      <c r="AI12" s="59">
        <v>36.299999999999997</v>
      </c>
      <c r="AJ12" s="60">
        <f t="shared" si="5"/>
        <v>38.338100730931629</v>
      </c>
      <c r="AK12" s="59">
        <v>37.1</v>
      </c>
      <c r="AL12" s="59">
        <v>32.700000000000003</v>
      </c>
      <c r="AM12" s="59">
        <v>37.833582671139084</v>
      </c>
      <c r="AN12" s="59">
        <v>37.799999999999997</v>
      </c>
      <c r="AO12" s="60">
        <f t="shared" si="6"/>
        <v>36.358395667784777</v>
      </c>
      <c r="AP12" s="54">
        <f t="shared" si="1"/>
        <v>37.348248199358203</v>
      </c>
      <c r="AQ12" s="26"/>
    </row>
    <row r="13" spans="2:43" s="25" customFormat="1" x14ac:dyDescent="0.15">
      <c r="B13" s="170"/>
      <c r="C13" s="179"/>
      <c r="D13" s="179"/>
      <c r="E13" s="173" t="s">
        <v>10</v>
      </c>
      <c r="F13" s="20" t="s">
        <v>17</v>
      </c>
      <c r="G13" s="56">
        <v>220488</v>
      </c>
      <c r="H13" s="56">
        <v>329409</v>
      </c>
      <c r="I13" s="57" t="s">
        <v>18</v>
      </c>
      <c r="J13" s="58">
        <v>2021</v>
      </c>
      <c r="K13" s="59">
        <v>47.8</v>
      </c>
      <c r="L13" s="59">
        <v>51.3</v>
      </c>
      <c r="M13" s="59">
        <v>48.373084768535804</v>
      </c>
      <c r="N13" s="59">
        <v>46.2</v>
      </c>
      <c r="O13" s="60">
        <f t="shared" si="7"/>
        <v>48.418271192133943</v>
      </c>
      <c r="P13" s="59">
        <v>45.6</v>
      </c>
      <c r="Q13" s="59">
        <v>49.3</v>
      </c>
      <c r="R13" s="59">
        <v>50.13131441481061</v>
      </c>
      <c r="S13" s="59">
        <v>49.7</v>
      </c>
      <c r="T13" s="60">
        <f t="shared" si="2"/>
        <v>48.68282860370266</v>
      </c>
      <c r="U13" s="59">
        <v>50.9</v>
      </c>
      <c r="V13" s="59">
        <v>51.2</v>
      </c>
      <c r="W13" s="59">
        <v>51.94060730998352</v>
      </c>
      <c r="X13" s="59">
        <v>53.8</v>
      </c>
      <c r="Y13" s="60">
        <f t="shared" si="3"/>
        <v>51.960151827495878</v>
      </c>
      <c r="Z13" s="59">
        <v>47.9</v>
      </c>
      <c r="AA13" s="59">
        <v>53.8</v>
      </c>
      <c r="AB13" s="59">
        <v>48.103869082796194</v>
      </c>
      <c r="AC13" s="59">
        <v>48.6</v>
      </c>
      <c r="AD13" s="60">
        <f t="shared" si="4"/>
        <v>49.600967270699044</v>
      </c>
      <c r="AE13" s="53">
        <f t="shared" si="0"/>
        <v>49.665554723507881</v>
      </c>
      <c r="AF13" s="59">
        <v>42.5</v>
      </c>
      <c r="AG13" s="59">
        <v>44.3</v>
      </c>
      <c r="AH13" s="59">
        <v>45.38475120581311</v>
      </c>
      <c r="AI13" s="59">
        <v>44.7</v>
      </c>
      <c r="AJ13" s="60">
        <f t="shared" si="5"/>
        <v>44.221187801453283</v>
      </c>
      <c r="AK13" s="59">
        <v>43.2</v>
      </c>
      <c r="AL13" s="59">
        <v>46.4</v>
      </c>
      <c r="AM13" s="59">
        <v>36.605339477707204</v>
      </c>
      <c r="AN13" s="59">
        <v>35.799999999999997</v>
      </c>
      <c r="AO13" s="60">
        <f t="shared" si="6"/>
        <v>40.501334869426799</v>
      </c>
      <c r="AP13" s="54">
        <f t="shared" si="1"/>
        <v>42.361261335440041</v>
      </c>
      <c r="AQ13" s="26"/>
    </row>
    <row r="14" spans="2:43" s="25" customFormat="1" ht="22.5" x14ac:dyDescent="0.15">
      <c r="B14" s="171"/>
      <c r="C14" s="187"/>
      <c r="D14" s="187"/>
      <c r="E14" s="174"/>
      <c r="F14" s="61" t="s">
        <v>167</v>
      </c>
      <c r="G14" s="56">
        <v>220630</v>
      </c>
      <c r="H14" s="56">
        <v>329445</v>
      </c>
      <c r="I14" s="57" t="s">
        <v>19</v>
      </c>
      <c r="J14" s="58">
        <v>2021</v>
      </c>
      <c r="K14" s="59">
        <v>51.3</v>
      </c>
      <c r="L14" s="59">
        <v>50.1</v>
      </c>
      <c r="M14" s="59">
        <v>47.036304080679194</v>
      </c>
      <c r="N14" s="59">
        <v>50</v>
      </c>
      <c r="O14" s="60">
        <f t="shared" si="7"/>
        <v>49.609076020169802</v>
      </c>
      <c r="P14" s="59">
        <v>48.4</v>
      </c>
      <c r="Q14" s="59">
        <v>50.5</v>
      </c>
      <c r="R14" s="59">
        <v>53.402882186030752</v>
      </c>
      <c r="S14" s="59">
        <v>50.3</v>
      </c>
      <c r="T14" s="60">
        <f t="shared" si="2"/>
        <v>50.650720546507685</v>
      </c>
      <c r="U14" s="59">
        <v>49.7</v>
      </c>
      <c r="V14" s="59">
        <v>48.8</v>
      </c>
      <c r="W14" s="59">
        <v>54.283552629621198</v>
      </c>
      <c r="X14" s="59">
        <v>54.2</v>
      </c>
      <c r="Y14" s="60">
        <f t="shared" si="3"/>
        <v>51.745888157405304</v>
      </c>
      <c r="Z14" s="59">
        <v>49.6</v>
      </c>
      <c r="AA14" s="59">
        <v>53.3</v>
      </c>
      <c r="AB14" s="59">
        <v>51.421663675831681</v>
      </c>
      <c r="AC14" s="59">
        <v>49.2</v>
      </c>
      <c r="AD14" s="60">
        <f t="shared" si="4"/>
        <v>50.880415918957922</v>
      </c>
      <c r="AE14" s="53">
        <f t="shared" si="0"/>
        <v>50.72152516076018</v>
      </c>
      <c r="AF14" s="59">
        <v>44.9</v>
      </c>
      <c r="AG14" s="59">
        <v>46.4</v>
      </c>
      <c r="AH14" s="59">
        <v>44.865380587566044</v>
      </c>
      <c r="AI14" s="59">
        <v>45.1</v>
      </c>
      <c r="AJ14" s="60">
        <f t="shared" si="5"/>
        <v>45.316345146891507</v>
      </c>
      <c r="AK14" s="59">
        <v>43</v>
      </c>
      <c r="AL14" s="59">
        <v>44.9</v>
      </c>
      <c r="AM14" s="59">
        <v>42.273236837862754</v>
      </c>
      <c r="AN14" s="59">
        <v>35.799999999999997</v>
      </c>
      <c r="AO14" s="60">
        <f t="shared" si="6"/>
        <v>41.493309209465693</v>
      </c>
      <c r="AP14" s="54">
        <f t="shared" si="1"/>
        <v>43.4048271781786</v>
      </c>
      <c r="AQ14" s="26"/>
    </row>
    <row r="15" spans="2:43" s="25" customFormat="1" x14ac:dyDescent="0.15">
      <c r="B15" s="169" t="s">
        <v>80</v>
      </c>
      <c r="C15" s="175" t="s">
        <v>98</v>
      </c>
      <c r="D15" s="175" t="s">
        <v>20</v>
      </c>
      <c r="E15" s="184" t="s">
        <v>5</v>
      </c>
      <c r="F15" s="23" t="s">
        <v>139</v>
      </c>
      <c r="G15" s="48">
        <v>227293</v>
      </c>
      <c r="H15" s="48">
        <v>327015</v>
      </c>
      <c r="I15" s="49" t="s">
        <v>70</v>
      </c>
      <c r="J15" s="50">
        <v>2021</v>
      </c>
      <c r="K15" s="51">
        <v>47.4</v>
      </c>
      <c r="L15" s="51">
        <v>53.7</v>
      </c>
      <c r="M15" s="51">
        <v>48.404075772110687</v>
      </c>
      <c r="N15" s="51">
        <v>50.8</v>
      </c>
      <c r="O15" s="52">
        <f t="shared" si="7"/>
        <v>50.076018943027677</v>
      </c>
      <c r="P15" s="51">
        <v>53.8</v>
      </c>
      <c r="Q15" s="51">
        <v>48.3</v>
      </c>
      <c r="R15" s="51">
        <v>46.818002509355111</v>
      </c>
      <c r="S15" s="51">
        <v>46.5</v>
      </c>
      <c r="T15" s="52">
        <f t="shared" si="2"/>
        <v>48.85450062733878</v>
      </c>
      <c r="U15" s="51">
        <v>49.7</v>
      </c>
      <c r="V15" s="51">
        <v>49.5</v>
      </c>
      <c r="W15" s="51">
        <v>49.703883041337839</v>
      </c>
      <c r="X15" s="51">
        <v>47.6</v>
      </c>
      <c r="Y15" s="52">
        <f t="shared" si="3"/>
        <v>49.125970760334461</v>
      </c>
      <c r="Z15" s="51">
        <v>50.2</v>
      </c>
      <c r="AA15" s="51">
        <v>50</v>
      </c>
      <c r="AB15" s="51">
        <v>57.485407160371345</v>
      </c>
      <c r="AC15" s="51">
        <v>46.7</v>
      </c>
      <c r="AD15" s="52">
        <f t="shared" si="4"/>
        <v>51.096351790092839</v>
      </c>
      <c r="AE15" s="53">
        <f t="shared" si="0"/>
        <v>49.788210530198441</v>
      </c>
      <c r="AF15" s="51">
        <v>40.4</v>
      </c>
      <c r="AG15" s="51">
        <v>41.9</v>
      </c>
      <c r="AH15" s="51">
        <v>46.986775564484056</v>
      </c>
      <c r="AI15" s="51">
        <v>45.3</v>
      </c>
      <c r="AJ15" s="52">
        <f t="shared" si="5"/>
        <v>43.646693891121018</v>
      </c>
      <c r="AK15" s="51">
        <v>40.200000000000003</v>
      </c>
      <c r="AL15" s="51">
        <v>41.7</v>
      </c>
      <c r="AM15" s="51">
        <v>46.251989505754594</v>
      </c>
      <c r="AN15" s="51">
        <v>43.4</v>
      </c>
      <c r="AO15" s="52">
        <f t="shared" si="6"/>
        <v>42.887997376438655</v>
      </c>
      <c r="AP15" s="54">
        <f t="shared" si="1"/>
        <v>43.26734563377984</v>
      </c>
      <c r="AQ15" s="26"/>
    </row>
    <row r="16" spans="2:43" s="25" customFormat="1" x14ac:dyDescent="0.15">
      <c r="B16" s="170"/>
      <c r="C16" s="176"/>
      <c r="D16" s="176"/>
      <c r="E16" s="185"/>
      <c r="F16" s="23" t="s">
        <v>21</v>
      </c>
      <c r="G16" s="48">
        <v>227398</v>
      </c>
      <c r="H16" s="48">
        <v>326965</v>
      </c>
      <c r="I16" s="49" t="s">
        <v>22</v>
      </c>
      <c r="J16" s="50">
        <v>2021</v>
      </c>
      <c r="K16" s="51">
        <v>43.9</v>
      </c>
      <c r="L16" s="51">
        <v>45</v>
      </c>
      <c r="M16" s="51">
        <v>55.520320897823076</v>
      </c>
      <c r="N16" s="51">
        <v>48.6</v>
      </c>
      <c r="O16" s="52">
        <f t="shared" si="7"/>
        <v>48.255080224455767</v>
      </c>
      <c r="P16" s="51">
        <v>50.6</v>
      </c>
      <c r="Q16" s="51">
        <v>45.7</v>
      </c>
      <c r="R16" s="51">
        <v>47.414145154773365</v>
      </c>
      <c r="S16" s="51">
        <v>47.6</v>
      </c>
      <c r="T16" s="52">
        <f t="shared" si="2"/>
        <v>47.828536288693343</v>
      </c>
      <c r="U16" s="51">
        <v>47.3</v>
      </c>
      <c r="V16" s="51">
        <v>51.2</v>
      </c>
      <c r="W16" s="51">
        <v>47.586833783932214</v>
      </c>
      <c r="X16" s="51">
        <v>54.4</v>
      </c>
      <c r="Y16" s="52">
        <f t="shared" si="3"/>
        <v>50.121708445983053</v>
      </c>
      <c r="Z16" s="51">
        <v>53.9</v>
      </c>
      <c r="AA16" s="51">
        <v>48.2</v>
      </c>
      <c r="AB16" s="51">
        <v>45.8625785129449</v>
      </c>
      <c r="AC16" s="51">
        <v>43.2</v>
      </c>
      <c r="AD16" s="52">
        <f t="shared" si="4"/>
        <v>47.790644628236223</v>
      </c>
      <c r="AE16" s="53">
        <f t="shared" si="0"/>
        <v>48.498992396842098</v>
      </c>
      <c r="AF16" s="51">
        <v>38.200000000000003</v>
      </c>
      <c r="AG16" s="51">
        <v>39.700000000000003</v>
      </c>
      <c r="AH16" s="51">
        <v>39.802740758658139</v>
      </c>
      <c r="AI16" s="51">
        <v>40.299999999999997</v>
      </c>
      <c r="AJ16" s="52">
        <f t="shared" si="5"/>
        <v>39.500685189664537</v>
      </c>
      <c r="AK16" s="51">
        <v>37.700000000000003</v>
      </c>
      <c r="AL16" s="51">
        <v>38.799999999999997</v>
      </c>
      <c r="AM16" s="51">
        <v>40.58127160827361</v>
      </c>
      <c r="AN16" s="51">
        <v>37</v>
      </c>
      <c r="AO16" s="52">
        <f t="shared" si="6"/>
        <v>38.520317902068399</v>
      </c>
      <c r="AP16" s="54">
        <f t="shared" si="1"/>
        <v>39.010501545866468</v>
      </c>
      <c r="AQ16" s="26"/>
    </row>
    <row r="17" spans="2:43" s="25" customFormat="1" x14ac:dyDescent="0.15">
      <c r="B17" s="170"/>
      <c r="C17" s="176"/>
      <c r="D17" s="176"/>
      <c r="E17" s="186"/>
      <c r="F17" s="23" t="s">
        <v>23</v>
      </c>
      <c r="G17" s="48">
        <v>227286</v>
      </c>
      <c r="H17" s="48">
        <v>327072</v>
      </c>
      <c r="I17" s="49" t="s">
        <v>24</v>
      </c>
      <c r="J17" s="50">
        <v>2021</v>
      </c>
      <c r="K17" s="51">
        <v>47.3</v>
      </c>
      <c r="L17" s="51">
        <v>50.5</v>
      </c>
      <c r="M17" s="51">
        <v>47.51178678784769</v>
      </c>
      <c r="N17" s="51">
        <v>49.1</v>
      </c>
      <c r="O17" s="52">
        <f t="shared" si="7"/>
        <v>48.602946696961922</v>
      </c>
      <c r="P17" s="51">
        <v>46.7</v>
      </c>
      <c r="Q17" s="51">
        <v>46.1</v>
      </c>
      <c r="R17" s="51">
        <v>58.140825024424757</v>
      </c>
      <c r="S17" s="51">
        <v>48.1</v>
      </c>
      <c r="T17" s="52">
        <f t="shared" si="2"/>
        <v>49.760206256106194</v>
      </c>
      <c r="U17" s="51">
        <v>44.5</v>
      </c>
      <c r="V17" s="51">
        <v>48.9</v>
      </c>
      <c r="W17" s="51">
        <v>48.965570323210493</v>
      </c>
      <c r="X17" s="51">
        <v>50.4</v>
      </c>
      <c r="Y17" s="52">
        <f t="shared" si="3"/>
        <v>48.191392580802628</v>
      </c>
      <c r="Z17" s="51">
        <v>41.9</v>
      </c>
      <c r="AA17" s="51">
        <v>48</v>
      </c>
      <c r="AB17" s="51">
        <v>52.752334612648795</v>
      </c>
      <c r="AC17" s="51">
        <v>45.7</v>
      </c>
      <c r="AD17" s="52">
        <f t="shared" si="4"/>
        <v>47.088083653162201</v>
      </c>
      <c r="AE17" s="53">
        <f t="shared" si="0"/>
        <v>48.410657296758231</v>
      </c>
      <c r="AF17" s="51">
        <v>41.3</v>
      </c>
      <c r="AG17" s="51">
        <v>42.4</v>
      </c>
      <c r="AH17" s="51">
        <v>45.49722231772364</v>
      </c>
      <c r="AI17" s="51">
        <v>43.9</v>
      </c>
      <c r="AJ17" s="52">
        <f t="shared" si="5"/>
        <v>43.274305579430909</v>
      </c>
      <c r="AK17" s="51">
        <v>42</v>
      </c>
      <c r="AL17" s="51">
        <v>41.5</v>
      </c>
      <c r="AM17" s="51">
        <v>46.344420992591921</v>
      </c>
      <c r="AN17" s="51">
        <v>39.9</v>
      </c>
      <c r="AO17" s="52">
        <f t="shared" si="6"/>
        <v>42.436105248147982</v>
      </c>
      <c r="AP17" s="54">
        <f t="shared" si="1"/>
        <v>42.855205413789449</v>
      </c>
      <c r="AQ17" s="26"/>
    </row>
    <row r="18" spans="2:43" s="25" customFormat="1" x14ac:dyDescent="0.15">
      <c r="B18" s="170"/>
      <c r="C18" s="176"/>
      <c r="D18" s="176"/>
      <c r="E18" s="184" t="s">
        <v>10</v>
      </c>
      <c r="F18" s="23" t="s">
        <v>140</v>
      </c>
      <c r="G18" s="48">
        <v>227277</v>
      </c>
      <c r="H18" s="48">
        <v>327104</v>
      </c>
      <c r="I18" s="49" t="s">
        <v>25</v>
      </c>
      <c r="J18" s="50">
        <v>2021</v>
      </c>
      <c r="K18" s="51">
        <v>61.5</v>
      </c>
      <c r="L18" s="51">
        <v>61.4</v>
      </c>
      <c r="M18" s="51">
        <v>59.019189231940231</v>
      </c>
      <c r="N18" s="51">
        <v>61.5</v>
      </c>
      <c r="O18" s="52">
        <f t="shared" si="7"/>
        <v>60.854797307985059</v>
      </c>
      <c r="P18" s="51">
        <v>59.7</v>
      </c>
      <c r="Q18" s="51">
        <v>62.4</v>
      </c>
      <c r="R18" s="51">
        <v>59.495956543587276</v>
      </c>
      <c r="S18" s="51">
        <v>62.4</v>
      </c>
      <c r="T18" s="52">
        <f t="shared" si="2"/>
        <v>60.998989135896821</v>
      </c>
      <c r="U18" s="51">
        <v>61.3</v>
      </c>
      <c r="V18" s="51">
        <v>62.1</v>
      </c>
      <c r="W18" s="51">
        <v>60.404334525442181</v>
      </c>
      <c r="X18" s="51">
        <v>61.9</v>
      </c>
      <c r="Y18" s="52">
        <f t="shared" si="3"/>
        <v>61.426083631360548</v>
      </c>
      <c r="Z18" s="51">
        <v>62.3</v>
      </c>
      <c r="AA18" s="51">
        <v>60.4</v>
      </c>
      <c r="AB18" s="44">
        <v>57.223891886754288</v>
      </c>
      <c r="AC18" s="55">
        <v>59.2</v>
      </c>
      <c r="AD18" s="52">
        <f t="shared" si="4"/>
        <v>59.78097297168857</v>
      </c>
      <c r="AE18" s="53">
        <f t="shared" si="0"/>
        <v>60.765210761732746</v>
      </c>
      <c r="AF18" s="51">
        <v>57.4</v>
      </c>
      <c r="AG18" s="51">
        <v>56.3</v>
      </c>
      <c r="AH18" s="51">
        <v>52.791390842858874</v>
      </c>
      <c r="AI18" s="51">
        <v>56.5</v>
      </c>
      <c r="AJ18" s="52">
        <f t="shared" si="5"/>
        <v>55.747847710714716</v>
      </c>
      <c r="AK18" s="51">
        <v>51.4</v>
      </c>
      <c r="AL18" s="51">
        <v>51</v>
      </c>
      <c r="AM18" s="51">
        <v>46.429268491610706</v>
      </c>
      <c r="AN18" s="51">
        <v>47.7</v>
      </c>
      <c r="AO18" s="52">
        <f t="shared" si="6"/>
        <v>49.132317122902677</v>
      </c>
      <c r="AP18" s="54">
        <f t="shared" si="1"/>
        <v>52.440082416808693</v>
      </c>
      <c r="AQ18" s="26"/>
    </row>
    <row r="19" spans="2:43" s="25" customFormat="1" x14ac:dyDescent="0.15">
      <c r="B19" s="170"/>
      <c r="C19" s="177"/>
      <c r="D19" s="177"/>
      <c r="E19" s="186"/>
      <c r="F19" s="23" t="s">
        <v>141</v>
      </c>
      <c r="G19" s="48">
        <v>227327</v>
      </c>
      <c r="H19" s="48">
        <v>326955</v>
      </c>
      <c r="I19" s="49" t="s">
        <v>26</v>
      </c>
      <c r="J19" s="50">
        <v>2021</v>
      </c>
      <c r="K19" s="51">
        <v>54</v>
      </c>
      <c r="L19" s="51">
        <v>54.6</v>
      </c>
      <c r="M19" s="51">
        <v>57.069900541429249</v>
      </c>
      <c r="N19" s="51">
        <v>57.3</v>
      </c>
      <c r="O19" s="52">
        <f t="shared" si="7"/>
        <v>55.74247513535731</v>
      </c>
      <c r="P19" s="51">
        <v>53.5</v>
      </c>
      <c r="Q19" s="51">
        <v>56.6</v>
      </c>
      <c r="R19" s="51">
        <v>58.016335172714435</v>
      </c>
      <c r="S19" s="51">
        <v>58.4</v>
      </c>
      <c r="T19" s="52">
        <f t="shared" si="2"/>
        <v>56.629083793178609</v>
      </c>
      <c r="U19" s="51">
        <v>61.8</v>
      </c>
      <c r="V19" s="51">
        <v>57.3</v>
      </c>
      <c r="W19" s="51">
        <v>59.63369948464765</v>
      </c>
      <c r="X19" s="51">
        <v>59.7</v>
      </c>
      <c r="Y19" s="52">
        <f t="shared" si="3"/>
        <v>59.608424871161915</v>
      </c>
      <c r="Z19" s="51">
        <v>57.9</v>
      </c>
      <c r="AA19" s="51">
        <v>56.1</v>
      </c>
      <c r="AB19" s="51">
        <v>56.823461984843043</v>
      </c>
      <c r="AC19" s="51">
        <v>56.2</v>
      </c>
      <c r="AD19" s="52">
        <f t="shared" si="4"/>
        <v>56.75586549621076</v>
      </c>
      <c r="AE19" s="53">
        <f t="shared" si="0"/>
        <v>57.183962323977148</v>
      </c>
      <c r="AF19" s="51">
        <v>49</v>
      </c>
      <c r="AG19" s="51">
        <v>52.9</v>
      </c>
      <c r="AH19" s="51">
        <v>51.826825246843541</v>
      </c>
      <c r="AI19" s="51">
        <v>52.6</v>
      </c>
      <c r="AJ19" s="52">
        <f t="shared" si="5"/>
        <v>51.581706311710882</v>
      </c>
      <c r="AK19" s="51">
        <v>45.8</v>
      </c>
      <c r="AL19" s="51">
        <v>47.7</v>
      </c>
      <c r="AM19" s="51">
        <v>45.895248124728894</v>
      </c>
      <c r="AN19" s="51">
        <v>47.8</v>
      </c>
      <c r="AO19" s="52">
        <f t="shared" si="6"/>
        <v>46.798812031182223</v>
      </c>
      <c r="AP19" s="54">
        <f t="shared" si="1"/>
        <v>49.190259171446556</v>
      </c>
      <c r="AQ19" s="26"/>
    </row>
    <row r="20" spans="2:43" s="25" customFormat="1" ht="22.5" x14ac:dyDescent="0.15">
      <c r="B20" s="170"/>
      <c r="C20" s="178" t="s">
        <v>99</v>
      </c>
      <c r="D20" s="178" t="s">
        <v>27</v>
      </c>
      <c r="E20" s="173" t="s">
        <v>5</v>
      </c>
      <c r="F20" s="61" t="s">
        <v>168</v>
      </c>
      <c r="G20" s="56">
        <v>238787</v>
      </c>
      <c r="H20" s="56">
        <v>323842</v>
      </c>
      <c r="I20" s="57" t="s">
        <v>71</v>
      </c>
      <c r="J20" s="58">
        <v>2021</v>
      </c>
      <c r="K20" s="59">
        <v>50.3</v>
      </c>
      <c r="L20" s="59">
        <v>48.2</v>
      </c>
      <c r="M20" s="59">
        <v>45.603339713326775</v>
      </c>
      <c r="N20" s="59">
        <v>46.948165913288456</v>
      </c>
      <c r="O20" s="60">
        <f t="shared" si="7"/>
        <v>47.762876406653803</v>
      </c>
      <c r="P20" s="59">
        <v>51.4</v>
      </c>
      <c r="Q20" s="59">
        <v>45.1</v>
      </c>
      <c r="R20" s="59">
        <v>48.465713115449603</v>
      </c>
      <c r="S20" s="59">
        <v>49.300306634510783</v>
      </c>
      <c r="T20" s="60">
        <f t="shared" si="2"/>
        <v>48.566504937490095</v>
      </c>
      <c r="U20" s="59">
        <v>50.9</v>
      </c>
      <c r="V20" s="59">
        <v>47.8</v>
      </c>
      <c r="W20" s="59">
        <v>48.198874953432664</v>
      </c>
      <c r="X20" s="59">
        <v>49.70707973687152</v>
      </c>
      <c r="Y20" s="60">
        <f t="shared" si="3"/>
        <v>49.151488672576043</v>
      </c>
      <c r="Z20" s="59">
        <v>51</v>
      </c>
      <c r="AA20" s="59">
        <v>48.1</v>
      </c>
      <c r="AB20" s="59">
        <v>44.677837559955591</v>
      </c>
      <c r="AC20" s="59">
        <v>44.869671868380969</v>
      </c>
      <c r="AD20" s="60">
        <f t="shared" si="4"/>
        <v>47.161877357084137</v>
      </c>
      <c r="AE20" s="53">
        <f t="shared" si="0"/>
        <v>48.160686843451018</v>
      </c>
      <c r="AF20" s="59">
        <v>44.9</v>
      </c>
      <c r="AG20" s="59">
        <v>44.5</v>
      </c>
      <c r="AH20" s="59">
        <v>41.641185426160099</v>
      </c>
      <c r="AI20" s="59">
        <v>40.91870839736557</v>
      </c>
      <c r="AJ20" s="60">
        <f t="shared" si="5"/>
        <v>42.989973455881419</v>
      </c>
      <c r="AK20" s="59">
        <v>43.8</v>
      </c>
      <c r="AL20" s="59">
        <v>41.3</v>
      </c>
      <c r="AM20" s="59">
        <v>41.082704005350436</v>
      </c>
      <c r="AN20" s="59">
        <v>41.332749412538867</v>
      </c>
      <c r="AO20" s="60">
        <f t="shared" si="6"/>
        <v>41.878863354472323</v>
      </c>
      <c r="AP20" s="54">
        <f t="shared" si="1"/>
        <v>42.434418405176871</v>
      </c>
      <c r="AQ20" s="26"/>
    </row>
    <row r="21" spans="2:43" s="25" customFormat="1" x14ac:dyDescent="0.15">
      <c r="B21" s="170"/>
      <c r="C21" s="179"/>
      <c r="D21" s="179"/>
      <c r="E21" s="182"/>
      <c r="F21" s="20" t="s">
        <v>142</v>
      </c>
      <c r="G21" s="56">
        <v>238845</v>
      </c>
      <c r="H21" s="56">
        <v>323733</v>
      </c>
      <c r="I21" s="57" t="s">
        <v>28</v>
      </c>
      <c r="J21" s="58">
        <v>2021</v>
      </c>
      <c r="K21" s="59">
        <v>51</v>
      </c>
      <c r="L21" s="59">
        <v>49.1</v>
      </c>
      <c r="M21" s="59">
        <v>48.139250692927824</v>
      </c>
      <c r="N21" s="59">
        <v>47.575641287773124</v>
      </c>
      <c r="O21" s="60">
        <f t="shared" si="7"/>
        <v>48.953722995175234</v>
      </c>
      <c r="P21" s="59">
        <v>49.5</v>
      </c>
      <c r="Q21" s="59">
        <v>47.1</v>
      </c>
      <c r="R21" s="59">
        <v>51.209566881506845</v>
      </c>
      <c r="S21" s="59">
        <v>48.667355295772069</v>
      </c>
      <c r="T21" s="60">
        <f t="shared" si="2"/>
        <v>49.119230544319727</v>
      </c>
      <c r="U21" s="59">
        <v>48.3</v>
      </c>
      <c r="V21" s="59">
        <v>49.6</v>
      </c>
      <c r="W21" s="59">
        <v>51.786861214683654</v>
      </c>
      <c r="X21" s="59">
        <v>47.366632119718631</v>
      </c>
      <c r="Y21" s="60">
        <f t="shared" si="3"/>
        <v>49.263373333600569</v>
      </c>
      <c r="Z21" s="59">
        <v>49.5</v>
      </c>
      <c r="AA21" s="59">
        <v>51.9</v>
      </c>
      <c r="AB21" s="59">
        <v>49.873804890505092</v>
      </c>
      <c r="AC21" s="59">
        <v>45.517677542811143</v>
      </c>
      <c r="AD21" s="60">
        <f t="shared" si="4"/>
        <v>49.197870608329055</v>
      </c>
      <c r="AE21" s="53">
        <f t="shared" si="0"/>
        <v>49.133549370356143</v>
      </c>
      <c r="AF21" s="59">
        <v>45.4</v>
      </c>
      <c r="AG21" s="59">
        <v>42.2</v>
      </c>
      <c r="AH21" s="59">
        <v>44.94026636789777</v>
      </c>
      <c r="AI21" s="59">
        <v>43.72955884550619</v>
      </c>
      <c r="AJ21" s="60">
        <f t="shared" si="5"/>
        <v>44.067456303350994</v>
      </c>
      <c r="AK21" s="59">
        <v>43.4</v>
      </c>
      <c r="AL21" s="59">
        <v>38.799999999999997</v>
      </c>
      <c r="AM21" s="59">
        <v>43.935861673770297</v>
      </c>
      <c r="AN21" s="59">
        <v>42.941097636616945</v>
      </c>
      <c r="AO21" s="60">
        <f t="shared" si="6"/>
        <v>42.269239827596806</v>
      </c>
      <c r="AP21" s="54">
        <f t="shared" si="1"/>
        <v>43.1683480654739</v>
      </c>
      <c r="AQ21" s="26"/>
    </row>
    <row r="22" spans="2:43" s="25" customFormat="1" x14ac:dyDescent="0.15">
      <c r="B22" s="170"/>
      <c r="C22" s="179"/>
      <c r="D22" s="179"/>
      <c r="E22" s="174"/>
      <c r="F22" s="20" t="s">
        <v>143</v>
      </c>
      <c r="G22" s="56">
        <v>238893</v>
      </c>
      <c r="H22" s="56">
        <v>323450</v>
      </c>
      <c r="I22" s="57" t="s">
        <v>29</v>
      </c>
      <c r="J22" s="58">
        <v>2021</v>
      </c>
      <c r="K22" s="59">
        <v>50.6</v>
      </c>
      <c r="L22" s="59"/>
      <c r="M22" s="59"/>
      <c r="N22" s="59"/>
      <c r="O22" s="60">
        <f t="shared" si="7"/>
        <v>50.6</v>
      </c>
      <c r="P22" s="59">
        <v>49.3</v>
      </c>
      <c r="Q22" s="59"/>
      <c r="R22" s="59"/>
      <c r="S22" s="59"/>
      <c r="T22" s="60">
        <f t="shared" si="2"/>
        <v>49.3</v>
      </c>
      <c r="U22" s="59">
        <v>49</v>
      </c>
      <c r="V22" s="59"/>
      <c r="W22" s="59"/>
      <c r="X22" s="59"/>
      <c r="Y22" s="60">
        <f t="shared" si="3"/>
        <v>49</v>
      </c>
      <c r="Z22" s="59">
        <v>48.7</v>
      </c>
      <c r="AA22" s="59"/>
      <c r="AB22" s="59"/>
      <c r="AC22" s="59"/>
      <c r="AD22" s="60">
        <f t="shared" si="4"/>
        <v>48.7</v>
      </c>
      <c r="AE22" s="53">
        <f t="shared" si="0"/>
        <v>49.400000000000006</v>
      </c>
      <c r="AF22" s="59">
        <v>44.1</v>
      </c>
      <c r="AG22" s="59"/>
      <c r="AH22" s="59"/>
      <c r="AI22" s="59"/>
      <c r="AJ22" s="60">
        <f t="shared" si="5"/>
        <v>44.1</v>
      </c>
      <c r="AK22" s="59">
        <v>44.5</v>
      </c>
      <c r="AL22" s="59"/>
      <c r="AM22" s="59"/>
      <c r="AN22" s="59"/>
      <c r="AO22" s="60">
        <f t="shared" si="6"/>
        <v>44.5</v>
      </c>
      <c r="AP22" s="54">
        <f t="shared" si="1"/>
        <v>44.3</v>
      </c>
      <c r="AQ22" s="26"/>
    </row>
    <row r="23" spans="2:43" s="25" customFormat="1" x14ac:dyDescent="0.15">
      <c r="B23" s="170"/>
      <c r="C23" s="179"/>
      <c r="D23" s="179"/>
      <c r="E23" s="173" t="s">
        <v>10</v>
      </c>
      <c r="F23" s="20" t="s">
        <v>144</v>
      </c>
      <c r="G23" s="56">
        <v>238561</v>
      </c>
      <c r="H23" s="56">
        <v>323544</v>
      </c>
      <c r="I23" s="57" t="s">
        <v>30</v>
      </c>
      <c r="J23" s="58">
        <v>2021</v>
      </c>
      <c r="K23" s="59">
        <v>59</v>
      </c>
      <c r="L23" s="59">
        <v>60.3</v>
      </c>
      <c r="M23" s="59">
        <v>59.680657450656994</v>
      </c>
      <c r="N23" s="59">
        <v>63.709119229557636</v>
      </c>
      <c r="O23" s="60">
        <f t="shared" si="7"/>
        <v>60.672444170053659</v>
      </c>
      <c r="P23" s="59">
        <v>62.8</v>
      </c>
      <c r="Q23" s="59">
        <v>64.3</v>
      </c>
      <c r="R23" s="59">
        <v>61.090885617447235</v>
      </c>
      <c r="S23" s="59">
        <v>63.028051806393357</v>
      </c>
      <c r="T23" s="60">
        <f t="shared" si="2"/>
        <v>62.80473435596015</v>
      </c>
      <c r="U23" s="59">
        <v>62</v>
      </c>
      <c r="V23" s="59">
        <v>62.4</v>
      </c>
      <c r="W23" s="59">
        <v>62.587115522591617</v>
      </c>
      <c r="X23" s="59">
        <v>63.740542460664614</v>
      </c>
      <c r="Y23" s="60">
        <f t="shared" si="3"/>
        <v>62.681914495814063</v>
      </c>
      <c r="Z23" s="59">
        <v>62.9</v>
      </c>
      <c r="AA23" s="59">
        <v>60.2</v>
      </c>
      <c r="AB23" s="59">
        <v>62.031597017554255</v>
      </c>
      <c r="AC23" s="59">
        <v>62.934630598960069</v>
      </c>
      <c r="AD23" s="60">
        <f t="shared" si="4"/>
        <v>62.016556904128578</v>
      </c>
      <c r="AE23" s="53">
        <f t="shared" si="0"/>
        <v>62.043912481489109</v>
      </c>
      <c r="AF23" s="59">
        <v>57.9</v>
      </c>
      <c r="AG23" s="59">
        <v>56</v>
      </c>
      <c r="AH23" s="59">
        <v>52.812856163652796</v>
      </c>
      <c r="AI23" s="59">
        <v>56.805321066479202</v>
      </c>
      <c r="AJ23" s="60">
        <f t="shared" si="5"/>
        <v>55.879544307533003</v>
      </c>
      <c r="AK23" s="59">
        <v>51.8</v>
      </c>
      <c r="AL23" s="59">
        <v>51.6</v>
      </c>
      <c r="AM23" s="59">
        <v>48.054810786042438</v>
      </c>
      <c r="AN23" s="59">
        <v>50.564250691099339</v>
      </c>
      <c r="AO23" s="60">
        <f t="shared" si="6"/>
        <v>50.504765369285451</v>
      </c>
      <c r="AP23" s="54">
        <f t="shared" si="1"/>
        <v>53.192154838409223</v>
      </c>
      <c r="AQ23" s="26"/>
    </row>
    <row r="24" spans="2:43" s="25" customFormat="1" x14ac:dyDescent="0.15">
      <c r="B24" s="170"/>
      <c r="C24" s="187"/>
      <c r="D24" s="187"/>
      <c r="E24" s="174"/>
      <c r="F24" s="20" t="s">
        <v>31</v>
      </c>
      <c r="G24" s="56">
        <v>238498</v>
      </c>
      <c r="H24" s="56">
        <v>323415</v>
      </c>
      <c r="I24" s="57" t="s">
        <v>32</v>
      </c>
      <c r="J24" s="58">
        <v>2021</v>
      </c>
      <c r="K24" s="59">
        <v>59.9</v>
      </c>
      <c r="L24" s="59">
        <v>57.9</v>
      </c>
      <c r="M24" s="59">
        <v>54.454597583090489</v>
      </c>
      <c r="N24" s="59">
        <v>57.241443103376284</v>
      </c>
      <c r="O24" s="60">
        <f t="shared" si="7"/>
        <v>57.374010171616689</v>
      </c>
      <c r="P24" s="59">
        <v>58.6</v>
      </c>
      <c r="Q24" s="59">
        <v>55.9</v>
      </c>
      <c r="R24" s="59">
        <v>56.858994311976033</v>
      </c>
      <c r="S24" s="59">
        <v>59.699410121424222</v>
      </c>
      <c r="T24" s="60">
        <f t="shared" si="2"/>
        <v>57.764601108350064</v>
      </c>
      <c r="U24" s="59">
        <v>59.8</v>
      </c>
      <c r="V24" s="59">
        <v>61.8</v>
      </c>
      <c r="W24" s="59">
        <v>57.304182094700728</v>
      </c>
      <c r="X24" s="59">
        <v>61.136591647124789</v>
      </c>
      <c r="Y24" s="60">
        <f t="shared" si="3"/>
        <v>60.01019343545638</v>
      </c>
      <c r="Z24" s="59">
        <v>57.1</v>
      </c>
      <c r="AA24" s="59">
        <v>59.9</v>
      </c>
      <c r="AB24" s="59">
        <v>55.271457412159116</v>
      </c>
      <c r="AC24" s="59">
        <v>57.369845319187533</v>
      </c>
      <c r="AD24" s="60">
        <f t="shared" si="4"/>
        <v>57.410325682836664</v>
      </c>
      <c r="AE24" s="53">
        <f t="shared" si="0"/>
        <v>58.139782599564946</v>
      </c>
      <c r="AF24" s="59">
        <v>52.6</v>
      </c>
      <c r="AG24" s="59">
        <v>55</v>
      </c>
      <c r="AH24" s="59">
        <v>49.304279228525225</v>
      </c>
      <c r="AI24" s="59">
        <v>53.425010576195277</v>
      </c>
      <c r="AJ24" s="60">
        <f t="shared" si="5"/>
        <v>52.582322451180119</v>
      </c>
      <c r="AK24" s="59">
        <v>48.2</v>
      </c>
      <c r="AL24" s="59">
        <v>49.9</v>
      </c>
      <c r="AM24" s="59">
        <v>50.896049952083771</v>
      </c>
      <c r="AN24" s="59">
        <v>47.093864704675269</v>
      </c>
      <c r="AO24" s="60">
        <f t="shared" si="6"/>
        <v>49.022478664189755</v>
      </c>
      <c r="AP24" s="54">
        <f t="shared" si="1"/>
        <v>50.802400557684933</v>
      </c>
      <c r="AQ24" s="26"/>
    </row>
    <row r="25" spans="2:43" s="25" customFormat="1" ht="22.5" x14ac:dyDescent="0.15">
      <c r="B25" s="170"/>
      <c r="C25" s="175" t="s">
        <v>100</v>
      </c>
      <c r="D25" s="194" t="s">
        <v>84</v>
      </c>
      <c r="E25" s="184" t="s">
        <v>5</v>
      </c>
      <c r="F25" s="62" t="s">
        <v>169</v>
      </c>
      <c r="G25" s="48">
        <v>232417</v>
      </c>
      <c r="H25" s="48">
        <v>337082</v>
      </c>
      <c r="I25" s="49" t="s">
        <v>72</v>
      </c>
      <c r="J25" s="50">
        <v>2021</v>
      </c>
      <c r="K25" s="51">
        <v>44.8</v>
      </c>
      <c r="L25" s="51">
        <v>48.9</v>
      </c>
      <c r="M25" s="51">
        <v>45.215870528462645</v>
      </c>
      <c r="N25" s="51">
        <v>48.2</v>
      </c>
      <c r="O25" s="52">
        <f t="shared" si="7"/>
        <v>46.778967632115652</v>
      </c>
      <c r="P25" s="51">
        <v>47.2</v>
      </c>
      <c r="Q25" s="51">
        <v>50.8</v>
      </c>
      <c r="R25" s="51">
        <v>45.696601369271946</v>
      </c>
      <c r="S25" s="51">
        <v>47</v>
      </c>
      <c r="T25" s="52">
        <f t="shared" si="2"/>
        <v>47.674150342317986</v>
      </c>
      <c r="U25" s="51">
        <v>45.5</v>
      </c>
      <c r="V25" s="51">
        <v>49.2</v>
      </c>
      <c r="W25" s="51">
        <v>46.843963207021098</v>
      </c>
      <c r="X25" s="51">
        <v>54.6</v>
      </c>
      <c r="Y25" s="52">
        <f t="shared" si="3"/>
        <v>49.035990801755275</v>
      </c>
      <c r="Z25" s="51">
        <v>46.9</v>
      </c>
      <c r="AA25" s="51">
        <v>50.6</v>
      </c>
      <c r="AB25" s="51">
        <v>59.705392673085093</v>
      </c>
      <c r="AC25" s="51">
        <v>47.6</v>
      </c>
      <c r="AD25" s="52">
        <f t="shared" si="4"/>
        <v>51.201348168271274</v>
      </c>
      <c r="AE25" s="53">
        <f t="shared" si="0"/>
        <v>48.672614236115045</v>
      </c>
      <c r="AF25" s="51">
        <v>37.299999999999997</v>
      </c>
      <c r="AG25" s="51">
        <v>43.6</v>
      </c>
      <c r="AH25" s="51">
        <v>56.579289175525304</v>
      </c>
      <c r="AI25" s="51">
        <v>41.7</v>
      </c>
      <c r="AJ25" s="52">
        <f t="shared" si="5"/>
        <v>44.794822293881325</v>
      </c>
      <c r="AK25" s="51">
        <v>38.9</v>
      </c>
      <c r="AL25" s="51">
        <v>37.700000000000003</v>
      </c>
      <c r="AM25" s="51">
        <v>58.126513389811201</v>
      </c>
      <c r="AN25" s="51">
        <v>36.299999999999997</v>
      </c>
      <c r="AO25" s="52">
        <f t="shared" si="6"/>
        <v>42.756628347452803</v>
      </c>
      <c r="AP25" s="54">
        <f t="shared" si="1"/>
        <v>43.775725320667064</v>
      </c>
      <c r="AQ25" s="26"/>
    </row>
    <row r="26" spans="2:43" s="25" customFormat="1" x14ac:dyDescent="0.15">
      <c r="B26" s="170"/>
      <c r="C26" s="176"/>
      <c r="D26" s="176"/>
      <c r="E26" s="185"/>
      <c r="F26" s="23" t="s">
        <v>33</v>
      </c>
      <c r="G26" s="48">
        <v>232426</v>
      </c>
      <c r="H26" s="48">
        <v>337046</v>
      </c>
      <c r="I26" s="49" t="s">
        <v>34</v>
      </c>
      <c r="J26" s="50">
        <v>2021</v>
      </c>
      <c r="K26" s="51">
        <v>48.4</v>
      </c>
      <c r="L26" s="51">
        <v>46.8</v>
      </c>
      <c r="M26" s="51">
        <v>45.881219251076061</v>
      </c>
      <c r="N26" s="51">
        <v>50.8</v>
      </c>
      <c r="O26" s="52">
        <f t="shared" si="7"/>
        <v>47.970304812769015</v>
      </c>
      <c r="P26" s="51">
        <v>55</v>
      </c>
      <c r="Q26" s="51">
        <v>47.5</v>
      </c>
      <c r="R26" s="51">
        <v>46.408840218473657</v>
      </c>
      <c r="S26" s="51">
        <v>48</v>
      </c>
      <c r="T26" s="52">
        <f t="shared" si="2"/>
        <v>49.227210054618411</v>
      </c>
      <c r="U26" s="51">
        <v>48.9</v>
      </c>
      <c r="V26" s="51">
        <v>54.8</v>
      </c>
      <c r="W26" s="51">
        <v>51.296722567731614</v>
      </c>
      <c r="X26" s="51">
        <v>55.3</v>
      </c>
      <c r="Y26" s="52">
        <f t="shared" si="3"/>
        <v>52.574180641932898</v>
      </c>
      <c r="Z26" s="51">
        <v>54.1</v>
      </c>
      <c r="AA26" s="51">
        <v>47.7</v>
      </c>
      <c r="AB26" s="51">
        <v>50.623373615582175</v>
      </c>
      <c r="AC26" s="51">
        <v>47.8</v>
      </c>
      <c r="AD26" s="52">
        <f t="shared" si="4"/>
        <v>50.055843403895551</v>
      </c>
      <c r="AE26" s="53">
        <f t="shared" si="0"/>
        <v>49.956884728303969</v>
      </c>
      <c r="AF26" s="51">
        <v>43.1</v>
      </c>
      <c r="AG26" s="51">
        <v>41.8</v>
      </c>
      <c r="AH26" s="51">
        <v>43.666908663681696</v>
      </c>
      <c r="AI26" s="51">
        <v>39</v>
      </c>
      <c r="AJ26" s="52">
        <f t="shared" si="5"/>
        <v>41.891727165920429</v>
      </c>
      <c r="AK26" s="51">
        <v>38.200000000000003</v>
      </c>
      <c r="AL26" s="51">
        <v>37.5</v>
      </c>
      <c r="AM26" s="51">
        <v>44.989917504518296</v>
      </c>
      <c r="AN26" s="51">
        <v>36.1</v>
      </c>
      <c r="AO26" s="52">
        <f t="shared" si="6"/>
        <v>39.197479376129571</v>
      </c>
      <c r="AP26" s="54">
        <f t="shared" si="1"/>
        <v>40.544603271024997</v>
      </c>
      <c r="AQ26" s="26"/>
    </row>
    <row r="27" spans="2:43" s="25" customFormat="1" x14ac:dyDescent="0.15">
      <c r="B27" s="170"/>
      <c r="C27" s="176"/>
      <c r="D27" s="176"/>
      <c r="E27" s="186"/>
      <c r="F27" s="23" t="s">
        <v>35</v>
      </c>
      <c r="G27" s="48">
        <v>232330</v>
      </c>
      <c r="H27" s="48">
        <v>337280</v>
      </c>
      <c r="I27" s="49" t="s">
        <v>36</v>
      </c>
      <c r="J27" s="50">
        <v>2021</v>
      </c>
      <c r="K27" s="51">
        <v>52.2</v>
      </c>
      <c r="L27" s="51">
        <v>46.3</v>
      </c>
      <c r="M27" s="51">
        <v>44.310884217328976</v>
      </c>
      <c r="N27" s="51">
        <v>46</v>
      </c>
      <c r="O27" s="52">
        <f t="shared" si="7"/>
        <v>47.202721054332244</v>
      </c>
      <c r="P27" s="51">
        <v>50</v>
      </c>
      <c r="Q27" s="51">
        <v>44.3</v>
      </c>
      <c r="R27" s="51">
        <v>45.620675661577614</v>
      </c>
      <c r="S27" s="51">
        <v>56.6</v>
      </c>
      <c r="T27" s="52">
        <f t="shared" si="2"/>
        <v>49.1301689153944</v>
      </c>
      <c r="U27" s="51">
        <v>49.7</v>
      </c>
      <c r="V27" s="51">
        <v>47.8</v>
      </c>
      <c r="W27" s="51">
        <v>50.307550693677648</v>
      </c>
      <c r="X27" s="51">
        <v>55</v>
      </c>
      <c r="Y27" s="52">
        <f t="shared" si="3"/>
        <v>50.701887673419414</v>
      </c>
      <c r="Z27" s="51">
        <v>48.5</v>
      </c>
      <c r="AA27" s="51">
        <v>46.4</v>
      </c>
      <c r="AB27" s="51">
        <v>51.154803154721485</v>
      </c>
      <c r="AC27" s="51">
        <v>44.2</v>
      </c>
      <c r="AD27" s="52">
        <f t="shared" si="4"/>
        <v>47.563700788680379</v>
      </c>
      <c r="AE27" s="53">
        <f t="shared" si="0"/>
        <v>48.649619607956609</v>
      </c>
      <c r="AF27" s="51">
        <v>39.4</v>
      </c>
      <c r="AG27" s="51">
        <v>43.9</v>
      </c>
      <c r="AH27" s="51">
        <v>45.498165180521909</v>
      </c>
      <c r="AI27" s="51">
        <v>43</v>
      </c>
      <c r="AJ27" s="52">
        <f t="shared" si="5"/>
        <v>42.949541295130473</v>
      </c>
      <c r="AK27" s="51">
        <v>38.6</v>
      </c>
      <c r="AL27" s="51">
        <v>37.5</v>
      </c>
      <c r="AM27" s="51">
        <v>44.616654879638403</v>
      </c>
      <c r="AN27" s="51">
        <v>37.299999999999997</v>
      </c>
      <c r="AO27" s="52">
        <f t="shared" si="6"/>
        <v>39.504163719909599</v>
      </c>
      <c r="AP27" s="54">
        <f t="shared" si="1"/>
        <v>41.226852507520036</v>
      </c>
      <c r="AQ27" s="26"/>
    </row>
    <row r="28" spans="2:43" s="25" customFormat="1" x14ac:dyDescent="0.15">
      <c r="B28" s="170"/>
      <c r="C28" s="176"/>
      <c r="D28" s="176"/>
      <c r="E28" s="184" t="s">
        <v>10</v>
      </c>
      <c r="F28" s="23" t="s">
        <v>37</v>
      </c>
      <c r="G28" s="48">
        <v>232373</v>
      </c>
      <c r="H28" s="48">
        <v>337078</v>
      </c>
      <c r="I28" s="49" t="s">
        <v>38</v>
      </c>
      <c r="J28" s="50">
        <v>2021</v>
      </c>
      <c r="K28" s="51">
        <v>54.1</v>
      </c>
      <c r="L28" s="51">
        <v>52.6</v>
      </c>
      <c r="M28" s="51">
        <v>51.244494460529879</v>
      </c>
      <c r="N28" s="51">
        <v>53.2</v>
      </c>
      <c r="O28" s="52">
        <f t="shared" si="7"/>
        <v>52.786123615132468</v>
      </c>
      <c r="P28" s="51">
        <v>53.4</v>
      </c>
      <c r="Q28" s="51">
        <v>54.7</v>
      </c>
      <c r="R28" s="51">
        <v>52.391246184273719</v>
      </c>
      <c r="S28" s="51">
        <v>53.9</v>
      </c>
      <c r="T28" s="52">
        <f t="shared" si="2"/>
        <v>53.597811546068428</v>
      </c>
      <c r="U28" s="51">
        <v>56.9</v>
      </c>
      <c r="V28" s="51">
        <v>57.3</v>
      </c>
      <c r="W28" s="51">
        <v>52.421344273156613</v>
      </c>
      <c r="X28" s="51">
        <v>56.4</v>
      </c>
      <c r="Y28" s="52">
        <f t="shared" si="3"/>
        <v>55.755336068289154</v>
      </c>
      <c r="Z28" s="51">
        <v>55.3</v>
      </c>
      <c r="AA28" s="51">
        <v>56.3</v>
      </c>
      <c r="AB28" s="51">
        <v>50.852321621539275</v>
      </c>
      <c r="AC28" s="51">
        <v>52.2</v>
      </c>
      <c r="AD28" s="52">
        <f t="shared" si="4"/>
        <v>53.663080405384818</v>
      </c>
      <c r="AE28" s="53">
        <f t="shared" si="0"/>
        <v>53.950587908718717</v>
      </c>
      <c r="AF28" s="51">
        <v>52</v>
      </c>
      <c r="AG28" s="51">
        <v>50.1</v>
      </c>
      <c r="AH28" s="51">
        <v>48.503883510037141</v>
      </c>
      <c r="AI28" s="51">
        <v>47.3</v>
      </c>
      <c r="AJ28" s="52">
        <f t="shared" si="5"/>
        <v>49.475970877509283</v>
      </c>
      <c r="AK28" s="51">
        <v>42.9</v>
      </c>
      <c r="AL28" s="51">
        <v>41.7</v>
      </c>
      <c r="AM28" s="51">
        <v>47.007896750889373</v>
      </c>
      <c r="AN28" s="51">
        <v>45.2</v>
      </c>
      <c r="AO28" s="52">
        <f t="shared" si="6"/>
        <v>44.201974187722342</v>
      </c>
      <c r="AP28" s="54">
        <f t="shared" si="1"/>
        <v>46.838972532615813</v>
      </c>
      <c r="AQ28" s="26"/>
    </row>
    <row r="29" spans="2:43" s="25" customFormat="1" x14ac:dyDescent="0.15">
      <c r="B29" s="170"/>
      <c r="C29" s="177"/>
      <c r="D29" s="177"/>
      <c r="E29" s="186"/>
      <c r="F29" s="23" t="s">
        <v>145</v>
      </c>
      <c r="G29" s="48">
        <v>232344</v>
      </c>
      <c r="H29" s="48">
        <v>337148</v>
      </c>
      <c r="I29" s="49" t="s">
        <v>39</v>
      </c>
      <c r="J29" s="50">
        <v>2021</v>
      </c>
      <c r="K29" s="51">
        <v>60.6</v>
      </c>
      <c r="L29" s="51">
        <v>62.3</v>
      </c>
      <c r="M29" s="51">
        <v>57.522995266312506</v>
      </c>
      <c r="N29" s="51">
        <v>59.4</v>
      </c>
      <c r="O29" s="52">
        <f t="shared" si="7"/>
        <v>59.955748816578129</v>
      </c>
      <c r="P29" s="51">
        <v>60.9</v>
      </c>
      <c r="Q29" s="51">
        <v>61.4</v>
      </c>
      <c r="R29" s="51">
        <v>60.742236710661743</v>
      </c>
      <c r="S29" s="51">
        <v>61.4</v>
      </c>
      <c r="T29" s="52">
        <f t="shared" si="2"/>
        <v>61.110559177665436</v>
      </c>
      <c r="U29" s="51">
        <v>62.7</v>
      </c>
      <c r="V29" s="51">
        <v>60.6</v>
      </c>
      <c r="W29" s="51">
        <v>61.354250525038914</v>
      </c>
      <c r="X29" s="51">
        <v>62</v>
      </c>
      <c r="Y29" s="52">
        <f t="shared" si="3"/>
        <v>61.66356263125973</v>
      </c>
      <c r="Z29" s="51">
        <v>60.4</v>
      </c>
      <c r="AA29" s="51">
        <v>59.5</v>
      </c>
      <c r="AB29" s="51">
        <v>61.330629689400986</v>
      </c>
      <c r="AC29" s="51">
        <v>60.8</v>
      </c>
      <c r="AD29" s="52">
        <f t="shared" si="4"/>
        <v>60.507657422350249</v>
      </c>
      <c r="AE29" s="53">
        <f t="shared" si="0"/>
        <v>60.809382011963393</v>
      </c>
      <c r="AF29" s="51">
        <v>51.8</v>
      </c>
      <c r="AG29" s="51">
        <v>54.3</v>
      </c>
      <c r="AH29" s="51">
        <v>57.068094994358034</v>
      </c>
      <c r="AI29" s="51">
        <v>57.2</v>
      </c>
      <c r="AJ29" s="52">
        <f t="shared" si="5"/>
        <v>55.092023748589511</v>
      </c>
      <c r="AK29" s="51">
        <v>52.9</v>
      </c>
      <c r="AL29" s="51">
        <v>49.5</v>
      </c>
      <c r="AM29" s="51">
        <v>50.998818243875654</v>
      </c>
      <c r="AN29" s="51">
        <v>51</v>
      </c>
      <c r="AO29" s="52">
        <f t="shared" si="6"/>
        <v>51.099704560968917</v>
      </c>
      <c r="AP29" s="54">
        <f t="shared" si="1"/>
        <v>53.095864154779214</v>
      </c>
      <c r="AQ29" s="26"/>
    </row>
    <row r="30" spans="2:43" s="25" customFormat="1" ht="22.5" x14ac:dyDescent="0.15">
      <c r="B30" s="170"/>
      <c r="C30" s="178" t="s">
        <v>101</v>
      </c>
      <c r="D30" s="181" t="s">
        <v>85</v>
      </c>
      <c r="E30" s="173" t="s">
        <v>5</v>
      </c>
      <c r="F30" s="61" t="s">
        <v>170</v>
      </c>
      <c r="G30" s="56">
        <v>223078</v>
      </c>
      <c r="H30" s="56">
        <v>327181</v>
      </c>
      <c r="I30" s="57" t="s">
        <v>73</v>
      </c>
      <c r="J30" s="58">
        <v>2021</v>
      </c>
      <c r="K30" s="59">
        <v>44.7</v>
      </c>
      <c r="L30" s="59">
        <v>45.1</v>
      </c>
      <c r="M30" s="59">
        <v>42.347483777619701</v>
      </c>
      <c r="N30" s="59">
        <v>44.5</v>
      </c>
      <c r="O30" s="60">
        <f t="shared" si="7"/>
        <v>44.161870944404924</v>
      </c>
      <c r="P30" s="59">
        <v>46.7</v>
      </c>
      <c r="Q30" s="59">
        <v>43.4</v>
      </c>
      <c r="R30" s="59">
        <v>44.598846747750756</v>
      </c>
      <c r="S30" s="59">
        <v>48.1</v>
      </c>
      <c r="T30" s="60">
        <f t="shared" si="2"/>
        <v>45.699711686937682</v>
      </c>
      <c r="U30" s="59">
        <v>45.3</v>
      </c>
      <c r="V30" s="59">
        <v>43.1</v>
      </c>
      <c r="W30" s="59">
        <v>43.43569322694259</v>
      </c>
      <c r="X30" s="59">
        <v>44.8</v>
      </c>
      <c r="Y30" s="60">
        <f t="shared" si="3"/>
        <v>44.158923306735645</v>
      </c>
      <c r="Z30" s="59">
        <v>46.2</v>
      </c>
      <c r="AA30" s="59">
        <v>48.5</v>
      </c>
      <c r="AB30" s="59">
        <v>47.067258797875326</v>
      </c>
      <c r="AC30" s="59">
        <v>42.3</v>
      </c>
      <c r="AD30" s="60">
        <f t="shared" si="4"/>
        <v>46.016814699468839</v>
      </c>
      <c r="AE30" s="53">
        <f t="shared" si="0"/>
        <v>45.009330159386778</v>
      </c>
      <c r="AF30" s="59">
        <v>43.2</v>
      </c>
      <c r="AG30" s="59">
        <v>43</v>
      </c>
      <c r="AH30" s="59">
        <v>43.013598593498763</v>
      </c>
      <c r="AI30" s="59">
        <v>41.1</v>
      </c>
      <c r="AJ30" s="60">
        <f t="shared" si="5"/>
        <v>42.578399648374692</v>
      </c>
      <c r="AK30" s="59">
        <v>39.799999999999997</v>
      </c>
      <c r="AL30" s="59">
        <v>37.700000000000003</v>
      </c>
      <c r="AM30" s="59">
        <v>44.154309324184382</v>
      </c>
      <c r="AN30" s="59">
        <v>39.299999999999997</v>
      </c>
      <c r="AO30" s="60">
        <f t="shared" si="6"/>
        <v>40.238577331046095</v>
      </c>
      <c r="AP30" s="54">
        <f t="shared" si="1"/>
        <v>41.408488489710393</v>
      </c>
      <c r="AQ30" s="26"/>
    </row>
    <row r="31" spans="2:43" s="25" customFormat="1" x14ac:dyDescent="0.15">
      <c r="B31" s="170"/>
      <c r="C31" s="179"/>
      <c r="D31" s="179"/>
      <c r="E31" s="182"/>
      <c r="F31" s="20" t="s">
        <v>146</v>
      </c>
      <c r="G31" s="56">
        <v>223051</v>
      </c>
      <c r="H31" s="56">
        <v>327075</v>
      </c>
      <c r="I31" s="57" t="s">
        <v>74</v>
      </c>
      <c r="J31" s="58">
        <v>2021</v>
      </c>
      <c r="K31" s="59">
        <v>45.1</v>
      </c>
      <c r="L31" s="59">
        <v>46.5</v>
      </c>
      <c r="M31" s="59">
        <v>49.876367673509066</v>
      </c>
      <c r="N31" s="59">
        <v>44.6</v>
      </c>
      <c r="O31" s="60">
        <f t="shared" si="7"/>
        <v>46.519091918377264</v>
      </c>
      <c r="P31" s="59">
        <v>52</v>
      </c>
      <c r="Q31" s="59">
        <v>43.7</v>
      </c>
      <c r="R31" s="59">
        <v>46.628616908172745</v>
      </c>
      <c r="S31" s="59">
        <v>46.4</v>
      </c>
      <c r="T31" s="60">
        <f t="shared" si="2"/>
        <v>47.182154227043192</v>
      </c>
      <c r="U31" s="59">
        <v>46.6</v>
      </c>
      <c r="V31" s="59">
        <v>43.1</v>
      </c>
      <c r="W31" s="59">
        <v>45.607937745203564</v>
      </c>
      <c r="X31" s="59">
        <v>44.5</v>
      </c>
      <c r="Y31" s="60">
        <f t="shared" si="3"/>
        <v>44.95198443630089</v>
      </c>
      <c r="Z31" s="59">
        <v>48.7</v>
      </c>
      <c r="AA31" s="59">
        <v>44.9</v>
      </c>
      <c r="AB31" s="59">
        <v>44.183283678320223</v>
      </c>
      <c r="AC31" s="59">
        <v>43.2</v>
      </c>
      <c r="AD31" s="60">
        <f t="shared" si="4"/>
        <v>45.245820919580055</v>
      </c>
      <c r="AE31" s="53">
        <f t="shared" si="0"/>
        <v>45.974762875325354</v>
      </c>
      <c r="AF31" s="59">
        <v>42.2</v>
      </c>
      <c r="AG31" s="59">
        <v>41.9</v>
      </c>
      <c r="AH31" s="59">
        <v>41.371696770389399</v>
      </c>
      <c r="AI31" s="59">
        <v>40.4</v>
      </c>
      <c r="AJ31" s="60">
        <f t="shared" si="5"/>
        <v>41.467924192597351</v>
      </c>
      <c r="AK31" s="59">
        <v>37.4</v>
      </c>
      <c r="AL31" s="59">
        <v>36.1</v>
      </c>
      <c r="AM31" s="59">
        <v>43.286025036630839</v>
      </c>
      <c r="AN31" s="59">
        <v>36.9</v>
      </c>
      <c r="AO31" s="60">
        <f t="shared" si="6"/>
        <v>38.421506259157709</v>
      </c>
      <c r="AP31" s="54">
        <f t="shared" si="1"/>
        <v>39.94471522587753</v>
      </c>
      <c r="AQ31" s="26"/>
    </row>
    <row r="32" spans="2:43" s="25" customFormat="1" ht="22.5" x14ac:dyDescent="0.15">
      <c r="B32" s="170"/>
      <c r="C32" s="179"/>
      <c r="D32" s="179"/>
      <c r="E32" s="174"/>
      <c r="F32" s="61" t="s">
        <v>171</v>
      </c>
      <c r="G32" s="56">
        <v>223050</v>
      </c>
      <c r="H32" s="56">
        <v>326885</v>
      </c>
      <c r="I32" s="57" t="s">
        <v>40</v>
      </c>
      <c r="J32" s="58">
        <v>2021</v>
      </c>
      <c r="K32" s="59">
        <v>43.8</v>
      </c>
      <c r="L32" s="59">
        <v>47.7</v>
      </c>
      <c r="M32" s="59">
        <v>49.288584848381163</v>
      </c>
      <c r="N32" s="59">
        <v>44.9</v>
      </c>
      <c r="O32" s="60">
        <f t="shared" si="7"/>
        <v>46.422146212095292</v>
      </c>
      <c r="P32" s="59">
        <v>45.9</v>
      </c>
      <c r="Q32" s="59">
        <v>44.3</v>
      </c>
      <c r="R32" s="59">
        <v>51.951108310843722</v>
      </c>
      <c r="S32" s="59">
        <v>47.1</v>
      </c>
      <c r="T32" s="60">
        <f t="shared" si="2"/>
        <v>47.312777077710926</v>
      </c>
      <c r="U32" s="59">
        <v>47.4</v>
      </c>
      <c r="V32" s="59">
        <v>47.5</v>
      </c>
      <c r="W32" s="59">
        <v>57.586770475533342</v>
      </c>
      <c r="X32" s="59">
        <v>48.1</v>
      </c>
      <c r="Y32" s="60">
        <f t="shared" si="3"/>
        <v>50.146692618883336</v>
      </c>
      <c r="Z32" s="59">
        <v>48.5</v>
      </c>
      <c r="AA32" s="59">
        <v>48.2</v>
      </c>
      <c r="AB32" s="59">
        <v>51.434538951085202</v>
      </c>
      <c r="AC32" s="59">
        <v>42.1</v>
      </c>
      <c r="AD32" s="60">
        <f t="shared" si="4"/>
        <v>47.5586347377713</v>
      </c>
      <c r="AE32" s="53">
        <f t="shared" si="0"/>
        <v>47.860062661615217</v>
      </c>
      <c r="AF32" s="59">
        <v>43.4</v>
      </c>
      <c r="AG32" s="59">
        <v>41.5</v>
      </c>
      <c r="AH32" s="59">
        <v>54.546278789818786</v>
      </c>
      <c r="AI32" s="59">
        <v>40.700000000000003</v>
      </c>
      <c r="AJ32" s="60">
        <f t="shared" si="5"/>
        <v>45.036569697454695</v>
      </c>
      <c r="AK32" s="59">
        <v>39.6</v>
      </c>
      <c r="AL32" s="59">
        <v>39.299999999999997</v>
      </c>
      <c r="AM32" s="59">
        <v>53.527212560500807</v>
      </c>
      <c r="AN32" s="59">
        <v>39.9</v>
      </c>
      <c r="AO32" s="60">
        <f t="shared" si="6"/>
        <v>43.081803140125203</v>
      </c>
      <c r="AP32" s="54">
        <f t="shared" si="1"/>
        <v>44.059186418789949</v>
      </c>
      <c r="AQ32" s="26"/>
    </row>
    <row r="33" spans="2:43" s="25" customFormat="1" x14ac:dyDescent="0.15">
      <c r="B33" s="170"/>
      <c r="C33" s="179"/>
      <c r="D33" s="179"/>
      <c r="E33" s="173" t="s">
        <v>10</v>
      </c>
      <c r="F33" s="20" t="s">
        <v>147</v>
      </c>
      <c r="G33" s="56">
        <v>223232</v>
      </c>
      <c r="H33" s="56">
        <v>327142</v>
      </c>
      <c r="I33" s="57" t="s">
        <v>41</v>
      </c>
      <c r="J33" s="58">
        <v>2021</v>
      </c>
      <c r="K33" s="59">
        <v>59.8</v>
      </c>
      <c r="L33" s="59">
        <v>57.6</v>
      </c>
      <c r="M33" s="59">
        <v>54.577997002992412</v>
      </c>
      <c r="N33" s="59">
        <v>58.8</v>
      </c>
      <c r="O33" s="60">
        <f t="shared" si="7"/>
        <v>57.694499250748109</v>
      </c>
      <c r="P33" s="59">
        <v>61.1</v>
      </c>
      <c r="Q33" s="59">
        <v>59.2</v>
      </c>
      <c r="R33" s="59">
        <v>57.411467288299569</v>
      </c>
      <c r="S33" s="59">
        <v>59.5</v>
      </c>
      <c r="T33" s="60">
        <f t="shared" si="2"/>
        <v>59.302866822074897</v>
      </c>
      <c r="U33" s="59">
        <v>54.7</v>
      </c>
      <c r="V33" s="59">
        <v>59.8</v>
      </c>
      <c r="W33" s="59">
        <v>65.133544535250792</v>
      </c>
      <c r="X33" s="59">
        <v>57.5</v>
      </c>
      <c r="Y33" s="60">
        <f t="shared" si="3"/>
        <v>59.283386133812698</v>
      </c>
      <c r="Z33" s="59">
        <v>56.8</v>
      </c>
      <c r="AA33" s="59">
        <v>57.5</v>
      </c>
      <c r="AB33" s="59">
        <v>55.242535973804877</v>
      </c>
      <c r="AC33" s="59">
        <v>56.6</v>
      </c>
      <c r="AD33" s="60">
        <f t="shared" si="4"/>
        <v>56.535633993451221</v>
      </c>
      <c r="AE33" s="53">
        <f t="shared" si="0"/>
        <v>58.204096550021738</v>
      </c>
      <c r="AF33" s="59">
        <v>53.7</v>
      </c>
      <c r="AG33" s="59">
        <v>53.6</v>
      </c>
      <c r="AH33" s="59">
        <v>53.80280990470829</v>
      </c>
      <c r="AI33" s="59">
        <v>52.6</v>
      </c>
      <c r="AJ33" s="60">
        <f t="shared" si="5"/>
        <v>53.425702476177072</v>
      </c>
      <c r="AK33" s="59">
        <v>51.8</v>
      </c>
      <c r="AL33" s="59">
        <v>47.9</v>
      </c>
      <c r="AM33" s="59">
        <v>48.248197255221264</v>
      </c>
      <c r="AN33" s="59">
        <v>49</v>
      </c>
      <c r="AO33" s="60">
        <f t="shared" si="6"/>
        <v>49.237049313805315</v>
      </c>
      <c r="AP33" s="54">
        <f t="shared" si="1"/>
        <v>51.331375894991197</v>
      </c>
      <c r="AQ33" s="26"/>
    </row>
    <row r="34" spans="2:43" s="25" customFormat="1" x14ac:dyDescent="0.15">
      <c r="B34" s="171"/>
      <c r="C34" s="187"/>
      <c r="D34" s="187"/>
      <c r="E34" s="174"/>
      <c r="F34" s="20" t="s">
        <v>42</v>
      </c>
      <c r="G34" s="56">
        <v>223049</v>
      </c>
      <c r="H34" s="56">
        <v>327213</v>
      </c>
      <c r="I34" s="57" t="s">
        <v>43</v>
      </c>
      <c r="J34" s="58">
        <v>2021</v>
      </c>
      <c r="K34" s="59">
        <v>55.1</v>
      </c>
      <c r="L34" s="59">
        <v>55.5</v>
      </c>
      <c r="M34" s="59">
        <v>50.331633532776408</v>
      </c>
      <c r="N34" s="59">
        <v>53</v>
      </c>
      <c r="O34" s="60">
        <f t="shared" si="7"/>
        <v>53.482908383194101</v>
      </c>
      <c r="P34" s="59">
        <v>55.6</v>
      </c>
      <c r="Q34" s="59">
        <v>54.7</v>
      </c>
      <c r="R34" s="59">
        <v>56.843462004894427</v>
      </c>
      <c r="S34" s="59">
        <v>55.3</v>
      </c>
      <c r="T34" s="60">
        <f t="shared" si="2"/>
        <v>55.610865501223614</v>
      </c>
      <c r="U34" s="59">
        <v>55.6</v>
      </c>
      <c r="V34" s="59">
        <v>56.6</v>
      </c>
      <c r="W34" s="59">
        <v>54.475073691679405</v>
      </c>
      <c r="X34" s="59">
        <v>55.4</v>
      </c>
      <c r="Y34" s="60">
        <f t="shared" si="3"/>
        <v>55.518768422919855</v>
      </c>
      <c r="Z34" s="59">
        <v>50.8</v>
      </c>
      <c r="AA34" s="59">
        <v>55.5</v>
      </c>
      <c r="AB34" s="59">
        <v>62.839811443943816</v>
      </c>
      <c r="AC34" s="59">
        <v>52.3</v>
      </c>
      <c r="AD34" s="60">
        <f t="shared" si="4"/>
        <v>55.359952860985956</v>
      </c>
      <c r="AE34" s="53">
        <f t="shared" si="0"/>
        <v>54.99312379208088</v>
      </c>
      <c r="AF34" s="59">
        <v>45.5</v>
      </c>
      <c r="AG34" s="59">
        <v>45.2</v>
      </c>
      <c r="AH34" s="59">
        <v>47.490341373239332</v>
      </c>
      <c r="AI34" s="59">
        <v>45.1</v>
      </c>
      <c r="AJ34" s="60">
        <f t="shared" si="5"/>
        <v>45.822585343309832</v>
      </c>
      <c r="AK34" s="59">
        <v>46.5</v>
      </c>
      <c r="AL34" s="59">
        <v>43.1</v>
      </c>
      <c r="AM34" s="59">
        <v>45.569222168968189</v>
      </c>
      <c r="AN34" s="59">
        <v>46.7</v>
      </c>
      <c r="AO34" s="60">
        <f t="shared" si="6"/>
        <v>45.467305542242045</v>
      </c>
      <c r="AP34" s="54">
        <f t="shared" si="1"/>
        <v>45.644945442775935</v>
      </c>
      <c r="AQ34" s="26"/>
    </row>
    <row r="35" spans="2:43" s="25" customFormat="1" x14ac:dyDescent="0.15">
      <c r="B35" s="169" t="s">
        <v>81</v>
      </c>
      <c r="C35" s="175" t="s">
        <v>103</v>
      </c>
      <c r="D35" s="175" t="s">
        <v>44</v>
      </c>
      <c r="E35" s="184" t="s">
        <v>5</v>
      </c>
      <c r="F35" s="23" t="s">
        <v>148</v>
      </c>
      <c r="G35" s="48">
        <v>229146</v>
      </c>
      <c r="H35" s="48">
        <v>328626</v>
      </c>
      <c r="I35" s="49" t="s">
        <v>75</v>
      </c>
      <c r="J35" s="50">
        <v>2021</v>
      </c>
      <c r="K35" s="63">
        <v>64.400000000000006</v>
      </c>
      <c r="L35" s="63">
        <v>65.400000000000006</v>
      </c>
      <c r="M35" s="63">
        <v>59.628475773702185</v>
      </c>
      <c r="N35" s="63">
        <v>61.1</v>
      </c>
      <c r="O35" s="52">
        <f t="shared" si="7"/>
        <v>62.632118943425546</v>
      </c>
      <c r="P35" s="63">
        <v>67</v>
      </c>
      <c r="Q35" s="63">
        <v>65.400000000000006</v>
      </c>
      <c r="R35" s="63">
        <v>66.882038077798057</v>
      </c>
      <c r="S35" s="63">
        <v>65.7</v>
      </c>
      <c r="T35" s="52">
        <f t="shared" si="2"/>
        <v>66.245509519449513</v>
      </c>
      <c r="U35" s="63">
        <v>65.900000000000006</v>
      </c>
      <c r="V35" s="63">
        <v>66.099999999999994</v>
      </c>
      <c r="W35" s="63">
        <v>67.899303446798115</v>
      </c>
      <c r="X35" s="63">
        <v>65.8</v>
      </c>
      <c r="Y35" s="52">
        <f t="shared" si="3"/>
        <v>66.424825861699532</v>
      </c>
      <c r="Z35" s="63">
        <v>69.599999999999994</v>
      </c>
      <c r="AA35" s="63">
        <v>68.5</v>
      </c>
      <c r="AB35" s="63">
        <v>67.297175512631014</v>
      </c>
      <c r="AC35" s="63">
        <v>64.900000000000006</v>
      </c>
      <c r="AD35" s="52">
        <f t="shared" si="4"/>
        <v>67.574293878157761</v>
      </c>
      <c r="AE35" s="53">
        <f t="shared" si="0"/>
        <v>65.71918705068309</v>
      </c>
      <c r="AF35" s="63">
        <v>58.1</v>
      </c>
      <c r="AG35" s="63">
        <v>62.5</v>
      </c>
      <c r="AH35" s="63">
        <v>56.84995913312946</v>
      </c>
      <c r="AI35" s="63">
        <v>58.1</v>
      </c>
      <c r="AJ35" s="52">
        <f t="shared" si="5"/>
        <v>58.887489783282362</v>
      </c>
      <c r="AK35" s="63">
        <v>49.9</v>
      </c>
      <c r="AL35" s="63">
        <v>50.7</v>
      </c>
      <c r="AM35" s="63">
        <v>53.364553634790738</v>
      </c>
      <c r="AN35" s="63">
        <v>51.9</v>
      </c>
      <c r="AO35" s="52">
        <f t="shared" si="6"/>
        <v>51.466138408697681</v>
      </c>
      <c r="AP35" s="54">
        <f t="shared" si="1"/>
        <v>55.176814095990025</v>
      </c>
      <c r="AQ35" s="26"/>
    </row>
    <row r="36" spans="2:43" s="25" customFormat="1" x14ac:dyDescent="0.15">
      <c r="B36" s="170"/>
      <c r="C36" s="176"/>
      <c r="D36" s="176"/>
      <c r="E36" s="185"/>
      <c r="F36" s="23" t="s">
        <v>149</v>
      </c>
      <c r="G36" s="48">
        <v>229050</v>
      </c>
      <c r="H36" s="48">
        <v>328627</v>
      </c>
      <c r="I36" s="49" t="s">
        <v>45</v>
      </c>
      <c r="J36" s="50">
        <v>2021</v>
      </c>
      <c r="K36" s="63">
        <v>61</v>
      </c>
      <c r="L36" s="63"/>
      <c r="M36" s="63"/>
      <c r="N36" s="63"/>
      <c r="O36" s="52">
        <f t="shared" si="7"/>
        <v>61</v>
      </c>
      <c r="P36" s="63">
        <v>62.4</v>
      </c>
      <c r="Q36" s="63"/>
      <c r="R36" s="63"/>
      <c r="S36" s="63"/>
      <c r="T36" s="52">
        <f t="shared" si="2"/>
        <v>62.4</v>
      </c>
      <c r="U36" s="63">
        <v>63.1</v>
      </c>
      <c r="V36" s="63"/>
      <c r="W36" s="63"/>
      <c r="X36" s="63"/>
      <c r="Y36" s="52">
        <f t="shared" si="3"/>
        <v>63.1</v>
      </c>
      <c r="Z36" s="63">
        <v>62.2</v>
      </c>
      <c r="AA36" s="63"/>
      <c r="AB36" s="63"/>
      <c r="AC36" s="63"/>
      <c r="AD36" s="52">
        <f t="shared" si="4"/>
        <v>62.2</v>
      </c>
      <c r="AE36" s="53">
        <f t="shared" si="0"/>
        <v>62.174999999999997</v>
      </c>
      <c r="AF36" s="63">
        <v>58.5</v>
      </c>
      <c r="AG36" s="63"/>
      <c r="AH36" s="63"/>
      <c r="AI36" s="63"/>
      <c r="AJ36" s="52">
        <f t="shared" si="5"/>
        <v>58.5</v>
      </c>
      <c r="AK36" s="63">
        <v>55.4</v>
      </c>
      <c r="AL36" s="63"/>
      <c r="AM36" s="63"/>
      <c r="AN36" s="63"/>
      <c r="AO36" s="52">
        <f t="shared" si="6"/>
        <v>55.4</v>
      </c>
      <c r="AP36" s="54">
        <f t="shared" si="1"/>
        <v>56.95</v>
      </c>
      <c r="AQ36" s="26"/>
    </row>
    <row r="37" spans="2:43" s="25" customFormat="1" ht="22.5" x14ac:dyDescent="0.15">
      <c r="B37" s="170"/>
      <c r="C37" s="176"/>
      <c r="D37" s="176"/>
      <c r="E37" s="186"/>
      <c r="F37" s="62" t="s">
        <v>172</v>
      </c>
      <c r="G37" s="48">
        <v>228947</v>
      </c>
      <c r="H37" s="48">
        <v>328587</v>
      </c>
      <c r="I37" s="49" t="s">
        <v>46</v>
      </c>
      <c r="J37" s="50">
        <v>2021</v>
      </c>
      <c r="K37" s="63">
        <v>63</v>
      </c>
      <c r="L37" s="63">
        <v>63.9</v>
      </c>
      <c r="M37" s="63">
        <v>49.37710751271112</v>
      </c>
      <c r="N37" s="63">
        <v>54.1</v>
      </c>
      <c r="O37" s="52">
        <f t="shared" si="7"/>
        <v>57.59427687817778</v>
      </c>
      <c r="P37" s="63">
        <v>67.8</v>
      </c>
      <c r="Q37" s="63">
        <v>66.2</v>
      </c>
      <c r="R37" s="63">
        <v>62.813833157150434</v>
      </c>
      <c r="S37" s="63">
        <v>60.8</v>
      </c>
      <c r="T37" s="52">
        <f t="shared" si="2"/>
        <v>64.403458289287613</v>
      </c>
      <c r="U37" s="64">
        <v>67.3</v>
      </c>
      <c r="V37" s="64">
        <v>68.099999999999994</v>
      </c>
      <c r="W37" s="64">
        <v>64.398315238632449</v>
      </c>
      <c r="X37" s="65">
        <v>62</v>
      </c>
      <c r="Y37" s="52">
        <f t="shared" si="3"/>
        <v>65.449578809658107</v>
      </c>
      <c r="Z37" s="63">
        <v>68.3</v>
      </c>
      <c r="AA37" s="63">
        <v>67.599999999999994</v>
      </c>
      <c r="AB37" s="63">
        <v>64.37660940096103</v>
      </c>
      <c r="AC37" s="63">
        <v>63.1</v>
      </c>
      <c r="AD37" s="52">
        <f t="shared" si="4"/>
        <v>65.84415235024025</v>
      </c>
      <c r="AE37" s="53">
        <f t="shared" si="0"/>
        <v>63.322866581840934</v>
      </c>
      <c r="AF37" s="63">
        <v>66.099999999999994</v>
      </c>
      <c r="AG37" s="63">
        <v>57.7</v>
      </c>
      <c r="AH37" s="63">
        <v>57.633021463637526</v>
      </c>
      <c r="AI37" s="63">
        <v>54.9</v>
      </c>
      <c r="AJ37" s="52">
        <f t="shared" si="5"/>
        <v>59.08325536590938</v>
      </c>
      <c r="AK37" s="63">
        <v>49.5</v>
      </c>
      <c r="AL37" s="63">
        <v>46.2</v>
      </c>
      <c r="AM37" s="63">
        <v>52.002414321443517</v>
      </c>
      <c r="AN37" s="63">
        <v>47.9</v>
      </c>
      <c r="AO37" s="52">
        <f t="shared" si="6"/>
        <v>48.90060358036088</v>
      </c>
      <c r="AP37" s="54">
        <f t="shared" si="1"/>
        <v>53.99192947313513</v>
      </c>
      <c r="AQ37" s="26"/>
    </row>
    <row r="38" spans="2:43" s="25" customFormat="1" x14ac:dyDescent="0.15">
      <c r="B38" s="170"/>
      <c r="C38" s="176"/>
      <c r="D38" s="176"/>
      <c r="E38" s="184" t="s">
        <v>10</v>
      </c>
      <c r="F38" s="23" t="s">
        <v>47</v>
      </c>
      <c r="G38" s="48">
        <v>229272</v>
      </c>
      <c r="H38" s="48">
        <v>328785</v>
      </c>
      <c r="I38" s="49" t="s">
        <v>48</v>
      </c>
      <c r="J38" s="50">
        <v>2021</v>
      </c>
      <c r="K38" s="63">
        <v>64.400000000000006</v>
      </c>
      <c r="L38" s="63">
        <v>62.3</v>
      </c>
      <c r="M38" s="63">
        <v>63.240322245832267</v>
      </c>
      <c r="N38" s="63">
        <v>65.2</v>
      </c>
      <c r="O38" s="52">
        <f t="shared" si="7"/>
        <v>63.785080561458074</v>
      </c>
      <c r="P38" s="63">
        <v>66.5</v>
      </c>
      <c r="Q38" s="63">
        <v>62</v>
      </c>
      <c r="R38" s="63">
        <v>62.546892144002783</v>
      </c>
      <c r="S38" s="63">
        <v>65.400000000000006</v>
      </c>
      <c r="T38" s="52">
        <f t="shared" si="2"/>
        <v>64.111723036000697</v>
      </c>
      <c r="U38" s="63">
        <v>61.9</v>
      </c>
      <c r="V38" s="63">
        <v>63.6</v>
      </c>
      <c r="W38" s="63">
        <v>62.992459011399156</v>
      </c>
      <c r="X38" s="63">
        <v>65.2</v>
      </c>
      <c r="Y38" s="52">
        <f t="shared" si="3"/>
        <v>63.423114752849784</v>
      </c>
      <c r="Z38" s="63">
        <v>63.9</v>
      </c>
      <c r="AA38" s="63">
        <v>63.3</v>
      </c>
      <c r="AB38" s="63">
        <v>62.668981409983118</v>
      </c>
      <c r="AC38" s="63">
        <v>64.900000000000006</v>
      </c>
      <c r="AD38" s="52">
        <f t="shared" si="4"/>
        <v>63.692245352495782</v>
      </c>
      <c r="AE38" s="53">
        <f t="shared" si="0"/>
        <v>63.753040925701086</v>
      </c>
      <c r="AF38" s="63">
        <v>62.5</v>
      </c>
      <c r="AG38" s="63">
        <v>62</v>
      </c>
      <c r="AH38" s="63">
        <v>60.286405748105913</v>
      </c>
      <c r="AI38" s="63">
        <v>62.5</v>
      </c>
      <c r="AJ38" s="52">
        <f t="shared" si="5"/>
        <v>61.82160143702648</v>
      </c>
      <c r="AK38" s="63">
        <v>57.3</v>
      </c>
      <c r="AL38" s="63">
        <v>54.9</v>
      </c>
      <c r="AM38" s="63">
        <v>56.314848284730552</v>
      </c>
      <c r="AN38" s="63">
        <v>60.1</v>
      </c>
      <c r="AO38" s="52">
        <f t="shared" si="6"/>
        <v>57.153712071182632</v>
      </c>
      <c r="AP38" s="54">
        <f t="shared" si="1"/>
        <v>59.487656754104556</v>
      </c>
      <c r="AQ38" s="26"/>
    </row>
    <row r="39" spans="2:43" s="25" customFormat="1" x14ac:dyDescent="0.15">
      <c r="B39" s="170"/>
      <c r="C39" s="177"/>
      <c r="D39" s="177"/>
      <c r="E39" s="186"/>
      <c r="F39" s="23" t="s">
        <v>150</v>
      </c>
      <c r="G39" s="48">
        <v>228939</v>
      </c>
      <c r="H39" s="48">
        <v>328697</v>
      </c>
      <c r="I39" s="49" t="s">
        <v>49</v>
      </c>
      <c r="J39" s="50">
        <v>2021</v>
      </c>
      <c r="K39" s="66">
        <v>66.2</v>
      </c>
      <c r="L39" s="66"/>
      <c r="M39" s="66"/>
      <c r="N39" s="66"/>
      <c r="O39" s="52">
        <f t="shared" si="7"/>
        <v>66.2</v>
      </c>
      <c r="P39" s="66">
        <v>66.099999999999994</v>
      </c>
      <c r="Q39" s="66"/>
      <c r="R39" s="66"/>
      <c r="S39" s="66"/>
      <c r="T39" s="52">
        <f t="shared" si="2"/>
        <v>66.099999999999994</v>
      </c>
      <c r="U39" s="66">
        <v>67.2</v>
      </c>
      <c r="V39" s="66"/>
      <c r="W39" s="66"/>
      <c r="X39" s="66"/>
      <c r="Y39" s="52">
        <f t="shared" si="3"/>
        <v>67.2</v>
      </c>
      <c r="Z39" s="66">
        <v>67.3</v>
      </c>
      <c r="AA39" s="66"/>
      <c r="AB39" s="66"/>
      <c r="AC39" s="66"/>
      <c r="AD39" s="52">
        <f t="shared" si="4"/>
        <v>67.3</v>
      </c>
      <c r="AE39" s="53">
        <f t="shared" si="0"/>
        <v>66.7</v>
      </c>
      <c r="AF39" s="63">
        <v>64.5</v>
      </c>
      <c r="AG39" s="63"/>
      <c r="AH39" s="63"/>
      <c r="AI39" s="63"/>
      <c r="AJ39" s="52">
        <f t="shared" si="5"/>
        <v>64.5</v>
      </c>
      <c r="AK39" s="63">
        <v>57</v>
      </c>
      <c r="AL39" s="63"/>
      <c r="AM39" s="63"/>
      <c r="AN39" s="63"/>
      <c r="AO39" s="52">
        <f t="shared" si="6"/>
        <v>57</v>
      </c>
      <c r="AP39" s="54">
        <f t="shared" si="1"/>
        <v>60.75</v>
      </c>
      <c r="AQ39" s="26"/>
    </row>
    <row r="40" spans="2:43" s="25" customFormat="1" ht="22.5" x14ac:dyDescent="0.15">
      <c r="B40" s="170"/>
      <c r="C40" s="178" t="s">
        <v>102</v>
      </c>
      <c r="D40" s="178" t="s">
        <v>86</v>
      </c>
      <c r="E40" s="173" t="s">
        <v>5</v>
      </c>
      <c r="F40" s="61" t="s">
        <v>173</v>
      </c>
      <c r="G40" s="56">
        <v>211405</v>
      </c>
      <c r="H40" s="56">
        <v>329648</v>
      </c>
      <c r="I40" s="57" t="s">
        <v>76</v>
      </c>
      <c r="J40" s="58">
        <v>2021</v>
      </c>
      <c r="K40" s="59">
        <v>64.2</v>
      </c>
      <c r="L40" s="59">
        <v>59.2</v>
      </c>
      <c r="M40" s="59">
        <v>55.124098260778894</v>
      </c>
      <c r="N40" s="59">
        <v>54.6</v>
      </c>
      <c r="O40" s="60">
        <f t="shared" si="7"/>
        <v>58.28102456519472</v>
      </c>
      <c r="P40" s="59">
        <v>59.3</v>
      </c>
      <c r="Q40" s="59">
        <v>58.8</v>
      </c>
      <c r="R40" s="59">
        <v>54.952404854364836</v>
      </c>
      <c r="S40" s="59">
        <v>58.7</v>
      </c>
      <c r="T40" s="60">
        <f t="shared" si="2"/>
        <v>57.93810121359121</v>
      </c>
      <c r="U40" s="59">
        <v>55.2</v>
      </c>
      <c r="V40" s="59">
        <v>58.2</v>
      </c>
      <c r="W40" s="59">
        <v>54.978001562631071</v>
      </c>
      <c r="X40" s="59">
        <v>54.7</v>
      </c>
      <c r="Y40" s="60">
        <f t="shared" si="3"/>
        <v>55.769500390657768</v>
      </c>
      <c r="Z40" s="59">
        <v>58.5</v>
      </c>
      <c r="AA40" s="59">
        <v>56.8</v>
      </c>
      <c r="AB40" s="59">
        <v>54.172198969600409</v>
      </c>
      <c r="AC40" s="59">
        <v>48.6</v>
      </c>
      <c r="AD40" s="60">
        <f t="shared" si="4"/>
        <v>54.518049742400102</v>
      </c>
      <c r="AE40" s="53">
        <f t="shared" si="0"/>
        <v>56.626668977960954</v>
      </c>
      <c r="AF40" s="59">
        <v>50.8</v>
      </c>
      <c r="AG40" s="59">
        <v>51.1</v>
      </c>
      <c r="AH40" s="59">
        <v>48.331579562147944</v>
      </c>
      <c r="AI40" s="59">
        <v>45.6</v>
      </c>
      <c r="AJ40" s="60">
        <f t="shared" si="5"/>
        <v>48.957894890536984</v>
      </c>
      <c r="AK40" s="59">
        <v>50.5</v>
      </c>
      <c r="AL40" s="59">
        <v>50</v>
      </c>
      <c r="AM40" s="59">
        <v>47.527502209326336</v>
      </c>
      <c r="AN40" s="59">
        <v>51.1</v>
      </c>
      <c r="AO40" s="60">
        <f t="shared" si="6"/>
        <v>49.781875552331584</v>
      </c>
      <c r="AP40" s="54">
        <f t="shared" si="1"/>
        <v>49.369885221434288</v>
      </c>
      <c r="AQ40" s="26"/>
    </row>
    <row r="41" spans="2:43" s="25" customFormat="1" x14ac:dyDescent="0.15">
      <c r="B41" s="170"/>
      <c r="C41" s="179"/>
      <c r="D41" s="179"/>
      <c r="E41" s="182"/>
      <c r="F41" s="20" t="s">
        <v>151</v>
      </c>
      <c r="G41" s="56">
        <v>211324</v>
      </c>
      <c r="H41" s="56">
        <v>329790</v>
      </c>
      <c r="I41" s="57" t="s">
        <v>50</v>
      </c>
      <c r="J41" s="58">
        <v>2021</v>
      </c>
      <c r="K41" s="59">
        <v>59.3</v>
      </c>
      <c r="L41" s="59">
        <v>54.9</v>
      </c>
      <c r="M41" s="59">
        <v>58.733882160766413</v>
      </c>
      <c r="N41" s="59">
        <v>58.9</v>
      </c>
      <c r="O41" s="60">
        <f t="shared" si="7"/>
        <v>57.958470540191605</v>
      </c>
      <c r="P41" s="59">
        <v>60</v>
      </c>
      <c r="Q41" s="59">
        <v>60</v>
      </c>
      <c r="R41" s="59">
        <v>62.539998987350103</v>
      </c>
      <c r="S41" s="59">
        <v>61</v>
      </c>
      <c r="T41" s="60">
        <f t="shared" si="2"/>
        <v>60.884999746837522</v>
      </c>
      <c r="U41" s="59">
        <v>58.1</v>
      </c>
      <c r="V41" s="59">
        <v>57.7</v>
      </c>
      <c r="W41" s="59">
        <v>62.764093930983236</v>
      </c>
      <c r="X41" s="59">
        <v>61.4</v>
      </c>
      <c r="Y41" s="60">
        <f t="shared" si="3"/>
        <v>59.99102348274581</v>
      </c>
      <c r="Z41" s="59">
        <v>61</v>
      </c>
      <c r="AA41" s="59">
        <v>56.5</v>
      </c>
      <c r="AB41" s="59">
        <v>62.360285151772871</v>
      </c>
      <c r="AC41" s="59">
        <v>59.6</v>
      </c>
      <c r="AD41" s="60">
        <f t="shared" si="4"/>
        <v>59.865071287943216</v>
      </c>
      <c r="AE41" s="53">
        <f t="shared" si="0"/>
        <v>59.67489126442954</v>
      </c>
      <c r="AF41" s="59">
        <v>55.5</v>
      </c>
      <c r="AG41" s="59">
        <v>54.4</v>
      </c>
      <c r="AH41" s="59">
        <v>54.708002708261603</v>
      </c>
      <c r="AI41" s="59">
        <v>55.1</v>
      </c>
      <c r="AJ41" s="60">
        <f t="shared" si="5"/>
        <v>54.927000677065401</v>
      </c>
      <c r="AK41" s="59">
        <v>54.6</v>
      </c>
      <c r="AL41" s="59">
        <v>51.4</v>
      </c>
      <c r="AM41" s="59">
        <v>51.166372743329873</v>
      </c>
      <c r="AN41" s="59">
        <v>49.1</v>
      </c>
      <c r="AO41" s="60">
        <f t="shared" si="6"/>
        <v>51.566593185832467</v>
      </c>
      <c r="AP41" s="54">
        <f t="shared" si="1"/>
        <v>53.246796931448934</v>
      </c>
      <c r="AQ41" s="26"/>
    </row>
    <row r="42" spans="2:43" s="25" customFormat="1" x14ac:dyDescent="0.15">
      <c r="B42" s="170"/>
      <c r="C42" s="179"/>
      <c r="D42" s="179"/>
      <c r="E42" s="174"/>
      <c r="F42" s="20" t="s">
        <v>152</v>
      </c>
      <c r="G42" s="56">
        <v>211252</v>
      </c>
      <c r="H42" s="56">
        <v>329540</v>
      </c>
      <c r="I42" s="57" t="s">
        <v>51</v>
      </c>
      <c r="J42" s="58">
        <v>2021</v>
      </c>
      <c r="K42" s="59">
        <v>57.5</v>
      </c>
      <c r="L42" s="59">
        <v>56.7</v>
      </c>
      <c r="M42" s="59">
        <v>58.854392319086628</v>
      </c>
      <c r="N42" s="59">
        <v>59.1</v>
      </c>
      <c r="O42" s="60">
        <f t="shared" si="7"/>
        <v>58.038598079771653</v>
      </c>
      <c r="P42" s="59">
        <v>55.9</v>
      </c>
      <c r="Q42" s="59">
        <v>54.6</v>
      </c>
      <c r="R42" s="59">
        <v>78.24711579218291</v>
      </c>
      <c r="S42" s="59">
        <v>58.5</v>
      </c>
      <c r="T42" s="60">
        <f t="shared" si="2"/>
        <v>61.811778948045728</v>
      </c>
      <c r="U42" s="59">
        <v>56.9</v>
      </c>
      <c r="V42" s="59">
        <v>58.8</v>
      </c>
      <c r="W42" s="59">
        <v>78.243456208224273</v>
      </c>
      <c r="X42" s="59">
        <v>58.1</v>
      </c>
      <c r="Y42" s="60">
        <f t="shared" si="3"/>
        <v>63.010864052056064</v>
      </c>
      <c r="Z42" s="59">
        <v>56</v>
      </c>
      <c r="AA42" s="59">
        <v>57.3</v>
      </c>
      <c r="AB42" s="59">
        <v>57.821803148199152</v>
      </c>
      <c r="AC42" s="59">
        <v>56.2</v>
      </c>
      <c r="AD42" s="60">
        <f t="shared" si="4"/>
        <v>56.830450787049784</v>
      </c>
      <c r="AE42" s="53">
        <f t="shared" si="0"/>
        <v>59.922922966730809</v>
      </c>
      <c r="AF42" s="59">
        <v>54.5</v>
      </c>
      <c r="AG42" s="59">
        <v>55.2</v>
      </c>
      <c r="AH42" s="59">
        <v>54.709505020308818</v>
      </c>
      <c r="AI42" s="59">
        <v>52.3</v>
      </c>
      <c r="AJ42" s="60">
        <f t="shared" si="5"/>
        <v>54.177376255077206</v>
      </c>
      <c r="AK42" s="59">
        <v>52.2</v>
      </c>
      <c r="AL42" s="59">
        <v>49.4</v>
      </c>
      <c r="AM42" s="59">
        <v>52.748760350622291</v>
      </c>
      <c r="AN42" s="59">
        <v>51.2</v>
      </c>
      <c r="AO42" s="60">
        <f t="shared" si="6"/>
        <v>51.387190087655569</v>
      </c>
      <c r="AP42" s="54">
        <f t="shared" si="1"/>
        <v>52.782283171366387</v>
      </c>
      <c r="AQ42" s="26"/>
    </row>
    <row r="43" spans="2:43" s="25" customFormat="1" ht="33.75" x14ac:dyDescent="0.15">
      <c r="B43" s="170"/>
      <c r="C43" s="179"/>
      <c r="D43" s="179"/>
      <c r="E43" s="173" t="s">
        <v>10</v>
      </c>
      <c r="F43" s="61" t="s">
        <v>174</v>
      </c>
      <c r="G43" s="56">
        <v>211520</v>
      </c>
      <c r="H43" s="56">
        <v>329678</v>
      </c>
      <c r="I43" s="57" t="s">
        <v>52</v>
      </c>
      <c r="J43" s="58">
        <v>2021</v>
      </c>
      <c r="K43" s="59">
        <v>63.1</v>
      </c>
      <c r="L43" s="59">
        <v>65.5</v>
      </c>
      <c r="M43" s="59">
        <v>63.604290127581422</v>
      </c>
      <c r="N43" s="59">
        <v>64.3</v>
      </c>
      <c r="O43" s="60">
        <f t="shared" si="7"/>
        <v>64.12607253189536</v>
      </c>
      <c r="P43" s="59">
        <v>62.8</v>
      </c>
      <c r="Q43" s="59">
        <v>63.6</v>
      </c>
      <c r="R43" s="59">
        <v>66.563572163989321</v>
      </c>
      <c r="S43" s="59">
        <v>65.099999999999994</v>
      </c>
      <c r="T43" s="60">
        <f t="shared" si="2"/>
        <v>64.515893040997327</v>
      </c>
      <c r="U43" s="59">
        <v>63.8</v>
      </c>
      <c r="V43" s="59">
        <v>64</v>
      </c>
      <c r="W43" s="59">
        <v>66.444977781200407</v>
      </c>
      <c r="X43" s="59">
        <v>64.7</v>
      </c>
      <c r="Y43" s="60">
        <f t="shared" si="3"/>
        <v>64.736244445300102</v>
      </c>
      <c r="Z43" s="59">
        <v>62.9</v>
      </c>
      <c r="AA43" s="59">
        <v>65.400000000000006</v>
      </c>
      <c r="AB43" s="59">
        <v>64.926402531920658</v>
      </c>
      <c r="AC43" s="59">
        <v>63.4</v>
      </c>
      <c r="AD43" s="60">
        <f t="shared" si="4"/>
        <v>64.156600632980158</v>
      </c>
      <c r="AE43" s="53">
        <f t="shared" si="0"/>
        <v>64.383702662793226</v>
      </c>
      <c r="AF43" s="59">
        <v>58.7</v>
      </c>
      <c r="AG43" s="59">
        <v>59.1</v>
      </c>
      <c r="AH43" s="59">
        <v>58.230213006042931</v>
      </c>
      <c r="AI43" s="59">
        <v>57.8</v>
      </c>
      <c r="AJ43" s="60">
        <f t="shared" si="5"/>
        <v>58.457553251510731</v>
      </c>
      <c r="AK43" s="59">
        <v>57.7</v>
      </c>
      <c r="AL43" s="59">
        <v>56.1</v>
      </c>
      <c r="AM43" s="59">
        <v>55.479975099420244</v>
      </c>
      <c r="AN43" s="59">
        <v>53.7</v>
      </c>
      <c r="AO43" s="60">
        <f t="shared" si="6"/>
        <v>55.744993774855061</v>
      </c>
      <c r="AP43" s="54">
        <f t="shared" si="1"/>
        <v>57.101273513182896</v>
      </c>
      <c r="AQ43" s="26"/>
    </row>
    <row r="44" spans="2:43" s="25" customFormat="1" ht="33.75" x14ac:dyDescent="0.15">
      <c r="B44" s="171"/>
      <c r="C44" s="187"/>
      <c r="D44" s="187"/>
      <c r="E44" s="174"/>
      <c r="F44" s="61" t="s">
        <v>175</v>
      </c>
      <c r="G44" s="56">
        <v>211253</v>
      </c>
      <c r="H44" s="56">
        <v>329790</v>
      </c>
      <c r="I44" s="57" t="s">
        <v>53</v>
      </c>
      <c r="J44" s="58">
        <v>2021</v>
      </c>
      <c r="K44" s="59">
        <v>60.7</v>
      </c>
      <c r="L44" s="59">
        <v>59.4</v>
      </c>
      <c r="M44" s="59">
        <v>63.322437819435009</v>
      </c>
      <c r="N44" s="59">
        <v>62.2</v>
      </c>
      <c r="O44" s="60">
        <f t="shared" si="7"/>
        <v>61.405609454858748</v>
      </c>
      <c r="P44" s="59">
        <v>61.6</v>
      </c>
      <c r="Q44" s="59">
        <v>63.9</v>
      </c>
      <c r="R44" s="59">
        <v>66.368602769606611</v>
      </c>
      <c r="S44" s="59">
        <v>63.9</v>
      </c>
      <c r="T44" s="60">
        <f t="shared" si="2"/>
        <v>63.942150692401654</v>
      </c>
      <c r="U44" s="59">
        <v>60.2</v>
      </c>
      <c r="V44" s="59">
        <v>62.3</v>
      </c>
      <c r="W44" s="59">
        <v>66.68904165998147</v>
      </c>
      <c r="X44" s="59">
        <v>63.9</v>
      </c>
      <c r="Y44" s="60">
        <f t="shared" si="3"/>
        <v>63.272260414995365</v>
      </c>
      <c r="Z44" s="59">
        <v>60.2</v>
      </c>
      <c r="AA44" s="59">
        <v>61.5</v>
      </c>
      <c r="AB44" s="59">
        <v>65.777135338905225</v>
      </c>
      <c r="AC44" s="59">
        <v>63.4</v>
      </c>
      <c r="AD44" s="60">
        <f t="shared" si="4"/>
        <v>62.719283834726305</v>
      </c>
      <c r="AE44" s="53">
        <f t="shared" si="0"/>
        <v>62.834826099245518</v>
      </c>
      <c r="AF44" s="59">
        <v>58.7</v>
      </c>
      <c r="AG44" s="59">
        <v>58.6</v>
      </c>
      <c r="AH44" s="59">
        <v>59.66709353765475</v>
      </c>
      <c r="AI44" s="59">
        <v>58.5</v>
      </c>
      <c r="AJ44" s="60">
        <f t="shared" si="5"/>
        <v>58.86677338441369</v>
      </c>
      <c r="AK44" s="59">
        <v>54.2</v>
      </c>
      <c r="AL44" s="59">
        <v>53</v>
      </c>
      <c r="AM44" s="59">
        <v>55.413513011346645</v>
      </c>
      <c r="AN44" s="59">
        <v>51.5</v>
      </c>
      <c r="AO44" s="60">
        <f t="shared" si="6"/>
        <v>53.52837825283666</v>
      </c>
      <c r="AP44" s="54">
        <f t="shared" si="1"/>
        <v>56.197575818625175</v>
      </c>
      <c r="AQ44" s="26"/>
    </row>
    <row r="45" spans="2:43" s="25" customFormat="1" x14ac:dyDescent="0.15">
      <c r="B45" s="169" t="s">
        <v>82</v>
      </c>
      <c r="C45" s="175" t="s">
        <v>104</v>
      </c>
      <c r="D45" s="175" t="s">
        <v>54</v>
      </c>
      <c r="E45" s="184" t="s">
        <v>5</v>
      </c>
      <c r="F45" s="23" t="s">
        <v>153</v>
      </c>
      <c r="G45" s="48">
        <v>232549</v>
      </c>
      <c r="H45" s="48">
        <v>324480</v>
      </c>
      <c r="I45" s="49" t="s">
        <v>77</v>
      </c>
      <c r="J45" s="50">
        <v>2021</v>
      </c>
      <c r="K45" s="63">
        <v>68.099999999999994</v>
      </c>
      <c r="L45" s="63">
        <v>66.099999999999994</v>
      </c>
      <c r="M45" s="63">
        <v>65.512821418388583</v>
      </c>
      <c r="N45" s="63">
        <v>67.65559386061102</v>
      </c>
      <c r="O45" s="52">
        <f t="shared" si="7"/>
        <v>66.842103819749894</v>
      </c>
      <c r="P45" s="63">
        <v>67.400000000000006</v>
      </c>
      <c r="Q45" s="63">
        <v>67.2</v>
      </c>
      <c r="R45" s="63">
        <v>66.90735971976531</v>
      </c>
      <c r="S45" s="63">
        <v>67.515655781060374</v>
      </c>
      <c r="T45" s="52">
        <f t="shared" si="2"/>
        <v>67.255753875206423</v>
      </c>
      <c r="U45" s="63">
        <v>67</v>
      </c>
      <c r="V45" s="63">
        <v>68</v>
      </c>
      <c r="W45" s="63">
        <v>69.839847775585767</v>
      </c>
      <c r="X45" s="63">
        <v>66.7456884819224</v>
      </c>
      <c r="Y45" s="52">
        <f t="shared" si="3"/>
        <v>67.896384064377045</v>
      </c>
      <c r="Z45" s="63">
        <v>66.400000000000006</v>
      </c>
      <c r="AA45" s="63">
        <v>67.3</v>
      </c>
      <c r="AB45" s="63">
        <v>63.687214010158556</v>
      </c>
      <c r="AC45" s="63">
        <v>63.560523956257327</v>
      </c>
      <c r="AD45" s="52">
        <f t="shared" si="4"/>
        <v>65.236934491603961</v>
      </c>
      <c r="AE45" s="53">
        <f t="shared" si="0"/>
        <v>66.807794062734331</v>
      </c>
      <c r="AF45" s="63">
        <v>64.400000000000006</v>
      </c>
      <c r="AG45" s="63">
        <v>64</v>
      </c>
      <c r="AH45" s="63">
        <v>63.311621391120269</v>
      </c>
      <c r="AI45" s="63">
        <v>63.224622696909314</v>
      </c>
      <c r="AJ45" s="52">
        <f t="shared" si="5"/>
        <v>63.734061022007396</v>
      </c>
      <c r="AK45" s="63">
        <v>63.5</v>
      </c>
      <c r="AL45" s="63">
        <v>62.1</v>
      </c>
      <c r="AM45" s="63">
        <v>63.187525727911307</v>
      </c>
      <c r="AN45" s="63">
        <v>63.228177990683477</v>
      </c>
      <c r="AO45" s="52">
        <f t="shared" si="6"/>
        <v>63.003925929648702</v>
      </c>
      <c r="AP45" s="54">
        <f t="shared" si="1"/>
        <v>63.368993475828049</v>
      </c>
      <c r="AQ45" s="26"/>
    </row>
    <row r="46" spans="2:43" s="25" customFormat="1" ht="33.75" x14ac:dyDescent="0.15">
      <c r="B46" s="170"/>
      <c r="C46" s="176"/>
      <c r="D46" s="176"/>
      <c r="E46" s="185"/>
      <c r="F46" s="62" t="s">
        <v>176</v>
      </c>
      <c r="G46" s="48">
        <v>232882</v>
      </c>
      <c r="H46" s="48">
        <v>324108</v>
      </c>
      <c r="I46" s="49" t="s">
        <v>55</v>
      </c>
      <c r="J46" s="50">
        <v>2021</v>
      </c>
      <c r="K46" s="63">
        <v>61.7</v>
      </c>
      <c r="L46" s="63">
        <v>61.4</v>
      </c>
      <c r="M46" s="63">
        <v>60.487819188316379</v>
      </c>
      <c r="N46" s="63">
        <v>58.512100742636179</v>
      </c>
      <c r="O46" s="52">
        <f t="shared" si="7"/>
        <v>60.524979982738131</v>
      </c>
      <c r="P46" s="63">
        <v>60.8</v>
      </c>
      <c r="Q46" s="63">
        <v>60</v>
      </c>
      <c r="R46" s="63">
        <v>58.540885204820597</v>
      </c>
      <c r="S46" s="63">
        <v>59.569884112328523</v>
      </c>
      <c r="T46" s="52">
        <f t="shared" si="2"/>
        <v>59.727692329287279</v>
      </c>
      <c r="U46" s="63">
        <v>60.7</v>
      </c>
      <c r="V46" s="63">
        <v>61.6</v>
      </c>
      <c r="W46" s="63">
        <v>58.631434704564001</v>
      </c>
      <c r="X46" s="63">
        <v>60.256172626176934</v>
      </c>
      <c r="Y46" s="52">
        <f t="shared" si="3"/>
        <v>60.296901832685236</v>
      </c>
      <c r="Z46" s="63">
        <v>61.1</v>
      </c>
      <c r="AA46" s="63">
        <v>60.4</v>
      </c>
      <c r="AB46" s="63">
        <v>58.486741354890484</v>
      </c>
      <c r="AC46" s="63">
        <v>60.737121907383234</v>
      </c>
      <c r="AD46" s="52">
        <f t="shared" si="4"/>
        <v>60.180965815568428</v>
      </c>
      <c r="AE46" s="53">
        <f t="shared" si="0"/>
        <v>60.182634990069772</v>
      </c>
      <c r="AF46" s="63">
        <v>59.3</v>
      </c>
      <c r="AG46" s="63">
        <v>59.3</v>
      </c>
      <c r="AH46" s="63">
        <v>58.222583724303114</v>
      </c>
      <c r="AI46" s="63">
        <v>59.395240749520333</v>
      </c>
      <c r="AJ46" s="52">
        <f t="shared" si="5"/>
        <v>59.05445611845586</v>
      </c>
      <c r="AK46" s="63">
        <v>57.2</v>
      </c>
      <c r="AL46" s="63">
        <v>58.8</v>
      </c>
      <c r="AM46" s="63">
        <v>57.71830197953313</v>
      </c>
      <c r="AN46" s="63">
        <v>58.428775009189849</v>
      </c>
      <c r="AO46" s="52">
        <f t="shared" si="6"/>
        <v>58.036769247180743</v>
      </c>
      <c r="AP46" s="54">
        <f t="shared" si="1"/>
        <v>58.545612682818302</v>
      </c>
      <c r="AQ46" s="26"/>
    </row>
    <row r="47" spans="2:43" s="25" customFormat="1" ht="22.5" x14ac:dyDescent="0.15">
      <c r="B47" s="170"/>
      <c r="C47" s="176"/>
      <c r="D47" s="176"/>
      <c r="E47" s="186"/>
      <c r="F47" s="62" t="s">
        <v>177</v>
      </c>
      <c r="G47" s="48">
        <v>231720</v>
      </c>
      <c r="H47" s="48">
        <v>324578</v>
      </c>
      <c r="I47" s="49" t="s">
        <v>56</v>
      </c>
      <c r="J47" s="50">
        <v>2021</v>
      </c>
      <c r="K47" s="63">
        <v>66.099999999999994</v>
      </c>
      <c r="L47" s="63">
        <v>65.7</v>
      </c>
      <c r="M47" s="63">
        <v>63.096680973666977</v>
      </c>
      <c r="N47" s="63">
        <v>65.157835801664433</v>
      </c>
      <c r="O47" s="52">
        <f t="shared" si="7"/>
        <v>65.013629193832855</v>
      </c>
      <c r="P47" s="63">
        <v>65.400000000000006</v>
      </c>
      <c r="Q47" s="63">
        <v>64.900000000000006</v>
      </c>
      <c r="R47" s="63">
        <v>61.479583010322656</v>
      </c>
      <c r="S47" s="63">
        <v>61.321725886727229</v>
      </c>
      <c r="T47" s="52">
        <f t="shared" si="2"/>
        <v>63.275327224262469</v>
      </c>
      <c r="U47" s="63">
        <v>64.099999999999994</v>
      </c>
      <c r="V47" s="63">
        <v>64.900000000000006</v>
      </c>
      <c r="W47" s="63">
        <v>64.723142127239115</v>
      </c>
      <c r="X47" s="63">
        <v>65.521480682716117</v>
      </c>
      <c r="Y47" s="52">
        <f t="shared" si="3"/>
        <v>64.811155702488804</v>
      </c>
      <c r="Z47" s="63">
        <v>63.5</v>
      </c>
      <c r="AA47" s="63">
        <v>62.9</v>
      </c>
      <c r="AB47" s="63">
        <v>59.224678899433549</v>
      </c>
      <c r="AC47" s="63">
        <v>58.684381926789413</v>
      </c>
      <c r="AD47" s="52">
        <f t="shared" si="4"/>
        <v>61.077265206555737</v>
      </c>
      <c r="AE47" s="53">
        <f t="shared" si="0"/>
        <v>63.54434433178497</v>
      </c>
      <c r="AF47" s="63">
        <v>59.5</v>
      </c>
      <c r="AG47" s="63">
        <v>59.5</v>
      </c>
      <c r="AH47" s="63">
        <v>58.803912737625943</v>
      </c>
      <c r="AI47" s="63">
        <v>58.099071594427045</v>
      </c>
      <c r="AJ47" s="52">
        <f t="shared" si="5"/>
        <v>58.975746083013249</v>
      </c>
      <c r="AK47" s="63">
        <v>56.6</v>
      </c>
      <c r="AL47" s="63">
        <v>59.5</v>
      </c>
      <c r="AM47" s="63">
        <v>57.298132949156326</v>
      </c>
      <c r="AN47" s="63">
        <v>56.484822817039799</v>
      </c>
      <c r="AO47" s="52">
        <f t="shared" si="6"/>
        <v>57.47073894154903</v>
      </c>
      <c r="AP47" s="54">
        <f t="shared" si="1"/>
        <v>58.223242512281139</v>
      </c>
      <c r="AQ47" s="26"/>
    </row>
    <row r="48" spans="2:43" s="25" customFormat="1" x14ac:dyDescent="0.15">
      <c r="B48" s="170"/>
      <c r="C48" s="176"/>
      <c r="D48" s="176"/>
      <c r="E48" s="184" t="s">
        <v>10</v>
      </c>
      <c r="F48" s="23" t="s">
        <v>154</v>
      </c>
      <c r="G48" s="48">
        <v>232522</v>
      </c>
      <c r="H48" s="48">
        <v>324340</v>
      </c>
      <c r="I48" s="49" t="s">
        <v>57</v>
      </c>
      <c r="J48" s="50">
        <v>2021</v>
      </c>
      <c r="K48" s="63">
        <v>71.099999999999994</v>
      </c>
      <c r="L48" s="63">
        <v>70</v>
      </c>
      <c r="M48" s="63">
        <v>68.37279881757766</v>
      </c>
      <c r="N48" s="63">
        <v>70.897442568995643</v>
      </c>
      <c r="O48" s="52">
        <f t="shared" si="7"/>
        <v>70.092560346643324</v>
      </c>
      <c r="P48" s="63">
        <v>69.599999999999994</v>
      </c>
      <c r="Q48" s="63">
        <v>69.099999999999994</v>
      </c>
      <c r="R48" s="63">
        <v>67.955813515714382</v>
      </c>
      <c r="S48" s="63">
        <v>69.227168094212146</v>
      </c>
      <c r="T48" s="52">
        <f t="shared" si="2"/>
        <v>68.97074540248164</v>
      </c>
      <c r="U48" s="63">
        <v>69.7</v>
      </c>
      <c r="V48" s="63">
        <v>69.900000000000006</v>
      </c>
      <c r="W48" s="63">
        <v>68.904600119234487</v>
      </c>
      <c r="X48" s="63">
        <v>69.493781894530201</v>
      </c>
      <c r="Y48" s="52">
        <f t="shared" si="3"/>
        <v>69.499595503441185</v>
      </c>
      <c r="Z48" s="63">
        <v>68</v>
      </c>
      <c r="AA48" s="63">
        <v>70</v>
      </c>
      <c r="AB48" s="63">
        <v>64.141983569442232</v>
      </c>
      <c r="AC48" s="63">
        <v>65.254968774455108</v>
      </c>
      <c r="AD48" s="52">
        <f t="shared" si="4"/>
        <v>66.849238085974335</v>
      </c>
      <c r="AE48" s="53">
        <f t="shared" si="0"/>
        <v>68.853034834635125</v>
      </c>
      <c r="AF48" s="63">
        <v>65.099999999999994</v>
      </c>
      <c r="AG48" s="63">
        <v>62.6</v>
      </c>
      <c r="AH48" s="63">
        <v>61.513600527256393</v>
      </c>
      <c r="AI48" s="63">
        <v>63.30197059684059</v>
      </c>
      <c r="AJ48" s="52">
        <f t="shared" si="5"/>
        <v>63.128892781024241</v>
      </c>
      <c r="AK48" s="63">
        <v>65.5</v>
      </c>
      <c r="AL48" s="63">
        <v>59.2</v>
      </c>
      <c r="AM48" s="63">
        <v>57.917141809637101</v>
      </c>
      <c r="AN48" s="63">
        <v>59.907762107953445</v>
      </c>
      <c r="AO48" s="52">
        <f t="shared" si="6"/>
        <v>60.631225979397641</v>
      </c>
      <c r="AP48" s="54">
        <f t="shared" si="1"/>
        <v>61.880059380210938</v>
      </c>
      <c r="AQ48" s="26"/>
    </row>
    <row r="49" spans="2:42" s="25" customFormat="1" x14ac:dyDescent="0.15">
      <c r="B49" s="170"/>
      <c r="C49" s="177"/>
      <c r="D49" s="177"/>
      <c r="E49" s="186"/>
      <c r="F49" s="23" t="s">
        <v>58</v>
      </c>
      <c r="G49" s="48">
        <v>231894</v>
      </c>
      <c r="H49" s="48">
        <v>324436</v>
      </c>
      <c r="I49" s="49" t="s">
        <v>59</v>
      </c>
      <c r="J49" s="50">
        <v>2021</v>
      </c>
      <c r="K49" s="63">
        <v>73.3</v>
      </c>
      <c r="L49" s="63">
        <v>74.099999999999994</v>
      </c>
      <c r="M49" s="63">
        <v>72.689780796925433</v>
      </c>
      <c r="N49" s="63">
        <v>75.005605465849769</v>
      </c>
      <c r="O49" s="52">
        <f t="shared" si="7"/>
        <v>73.773846565693802</v>
      </c>
      <c r="P49" s="63">
        <v>73.400000000000006</v>
      </c>
      <c r="Q49" s="63">
        <v>72.900000000000006</v>
      </c>
      <c r="R49" s="63">
        <v>72.081823980575138</v>
      </c>
      <c r="S49" s="63">
        <v>73.603959488442555</v>
      </c>
      <c r="T49" s="52">
        <f t="shared" si="2"/>
        <v>72.996445867254423</v>
      </c>
      <c r="U49" s="63">
        <v>73.099999999999994</v>
      </c>
      <c r="V49" s="63">
        <v>74.099999999999994</v>
      </c>
      <c r="W49" s="63">
        <v>72.291133001936998</v>
      </c>
      <c r="X49" s="63">
        <v>74.201998263089422</v>
      </c>
      <c r="Y49" s="52">
        <f t="shared" si="3"/>
        <v>73.423282816256602</v>
      </c>
      <c r="Z49" s="63">
        <v>72.5</v>
      </c>
      <c r="AA49" s="63">
        <v>72.3</v>
      </c>
      <c r="AB49" s="63">
        <v>69.990352199142563</v>
      </c>
      <c r="AC49" s="63">
        <v>72.154754910072313</v>
      </c>
      <c r="AD49" s="52">
        <f t="shared" si="4"/>
        <v>71.736276777303715</v>
      </c>
      <c r="AE49" s="53">
        <f t="shared" si="0"/>
        <v>72.982463006627142</v>
      </c>
      <c r="AF49" s="63">
        <v>68.8</v>
      </c>
      <c r="AG49" s="63">
        <v>68.599999999999994</v>
      </c>
      <c r="AH49" s="63">
        <v>69.626373176394793</v>
      </c>
      <c r="AI49" s="63">
        <v>71.410304547389174</v>
      </c>
      <c r="AJ49" s="52">
        <f t="shared" si="5"/>
        <v>69.609169430945983</v>
      </c>
      <c r="AK49" s="63">
        <v>68.2</v>
      </c>
      <c r="AL49" s="63">
        <v>69.3</v>
      </c>
      <c r="AM49" s="63">
        <v>68.28598532313184</v>
      </c>
      <c r="AN49" s="63">
        <v>70.434591875227881</v>
      </c>
      <c r="AO49" s="52">
        <f t="shared" si="6"/>
        <v>69.055144299589927</v>
      </c>
      <c r="AP49" s="54">
        <f t="shared" si="1"/>
        <v>69.332156865267962</v>
      </c>
    </row>
    <row r="50" spans="2:42" s="25" customFormat="1" ht="22.5" x14ac:dyDescent="0.15">
      <c r="B50" s="170"/>
      <c r="C50" s="178" t="s">
        <v>105</v>
      </c>
      <c r="D50" s="181" t="s">
        <v>87</v>
      </c>
      <c r="E50" s="173" t="s">
        <v>5</v>
      </c>
      <c r="F50" s="61" t="s">
        <v>178</v>
      </c>
      <c r="G50" s="56">
        <v>229966</v>
      </c>
      <c r="H50" s="56">
        <v>314466</v>
      </c>
      <c r="I50" s="57" t="s">
        <v>78</v>
      </c>
      <c r="J50" s="58">
        <v>2021</v>
      </c>
      <c r="K50" s="59">
        <v>62.4</v>
      </c>
      <c r="L50" s="59">
        <v>61.4</v>
      </c>
      <c r="M50" s="59">
        <v>54.522537943484735</v>
      </c>
      <c r="N50" s="59">
        <v>55.403364998932368</v>
      </c>
      <c r="O50" s="60">
        <f t="shared" si="7"/>
        <v>58.43147573560428</v>
      </c>
      <c r="P50" s="59">
        <v>53.4</v>
      </c>
      <c r="Q50" s="59">
        <v>54</v>
      </c>
      <c r="R50" s="59">
        <v>53.091206032977993</v>
      </c>
      <c r="S50" s="59">
        <v>52.657003752926073</v>
      </c>
      <c r="T50" s="60">
        <f t="shared" si="2"/>
        <v>53.287052446476018</v>
      </c>
      <c r="U50" s="59">
        <v>58.7</v>
      </c>
      <c r="V50" s="59">
        <v>54.4</v>
      </c>
      <c r="W50" s="59">
        <v>60.315104094417777</v>
      </c>
      <c r="X50" s="59">
        <v>63.105817959509963</v>
      </c>
      <c r="Y50" s="60">
        <f t="shared" si="3"/>
        <v>59.130230513481933</v>
      </c>
      <c r="Z50" s="59">
        <v>60.6</v>
      </c>
      <c r="AA50" s="59">
        <v>53.5</v>
      </c>
      <c r="AB50" s="59">
        <v>53.431537448834455</v>
      </c>
      <c r="AC50" s="59">
        <v>55.381116580387683</v>
      </c>
      <c r="AD50" s="60">
        <f t="shared" si="4"/>
        <v>55.728163507305538</v>
      </c>
      <c r="AE50" s="53">
        <f t="shared" si="0"/>
        <v>56.644230550716941</v>
      </c>
      <c r="AF50" s="59">
        <v>53.7</v>
      </c>
      <c r="AG50" s="59">
        <v>54.3</v>
      </c>
      <c r="AH50" s="59">
        <v>53.03210614175498</v>
      </c>
      <c r="AI50" s="59">
        <v>52.017781738742663</v>
      </c>
      <c r="AJ50" s="60">
        <f t="shared" si="5"/>
        <v>53.262471970124409</v>
      </c>
      <c r="AK50" s="59">
        <v>53.1</v>
      </c>
      <c r="AL50" s="59">
        <v>53.2</v>
      </c>
      <c r="AM50" s="59">
        <v>52.821371554721253</v>
      </c>
      <c r="AN50" s="59">
        <v>52.616498238588605</v>
      </c>
      <c r="AO50" s="60">
        <f t="shared" si="6"/>
        <v>52.934467448327467</v>
      </c>
      <c r="AP50" s="54">
        <f t="shared" si="1"/>
        <v>53.098469709225938</v>
      </c>
    </row>
    <row r="51" spans="2:42" s="25" customFormat="1" x14ac:dyDescent="0.15">
      <c r="B51" s="170"/>
      <c r="C51" s="179"/>
      <c r="D51" s="179"/>
      <c r="E51" s="182"/>
      <c r="F51" s="20" t="s">
        <v>60</v>
      </c>
      <c r="G51" s="56">
        <v>230272</v>
      </c>
      <c r="H51" s="56">
        <v>314542</v>
      </c>
      <c r="I51" s="57" t="s">
        <v>61</v>
      </c>
      <c r="J51" s="58">
        <v>2021</v>
      </c>
      <c r="K51" s="59">
        <v>60</v>
      </c>
      <c r="L51" s="59">
        <v>58.9</v>
      </c>
      <c r="M51" s="59">
        <v>61.184299938282223</v>
      </c>
      <c r="N51" s="59">
        <v>64.381055299170981</v>
      </c>
      <c r="O51" s="60">
        <f t="shared" si="7"/>
        <v>61.116338809363306</v>
      </c>
      <c r="P51" s="59">
        <v>59</v>
      </c>
      <c r="Q51" s="59">
        <v>60.3</v>
      </c>
      <c r="R51" s="59">
        <v>59.519321453992987</v>
      </c>
      <c r="S51" s="59">
        <v>61.123812996924052</v>
      </c>
      <c r="T51" s="60">
        <f t="shared" si="2"/>
        <v>59.985783612729257</v>
      </c>
      <c r="U51" s="59">
        <v>62.2</v>
      </c>
      <c r="V51" s="59">
        <v>63.4</v>
      </c>
      <c r="W51" s="59">
        <v>60.714388838577975</v>
      </c>
      <c r="X51" s="59">
        <v>63.666817408768821</v>
      </c>
      <c r="Y51" s="60">
        <f t="shared" si="3"/>
        <v>62.495301561836698</v>
      </c>
      <c r="Z51" s="59">
        <v>58.8</v>
      </c>
      <c r="AA51" s="59">
        <v>59.2</v>
      </c>
      <c r="AB51" s="59">
        <v>60.378753668530329</v>
      </c>
      <c r="AC51" s="59">
        <v>63.993387222224726</v>
      </c>
      <c r="AD51" s="60">
        <f t="shared" si="4"/>
        <v>60.593035222688762</v>
      </c>
      <c r="AE51" s="53">
        <f t="shared" si="0"/>
        <v>61.047614801654511</v>
      </c>
      <c r="AF51" s="59">
        <v>57.1</v>
      </c>
      <c r="AG51" s="59">
        <v>57.3</v>
      </c>
      <c r="AH51" s="59">
        <v>61.420569264309542</v>
      </c>
      <c r="AI51" s="59">
        <v>62.678973034987351</v>
      </c>
      <c r="AJ51" s="60">
        <f t="shared" si="5"/>
        <v>59.624885574824219</v>
      </c>
      <c r="AK51" s="59">
        <v>56.5</v>
      </c>
      <c r="AL51" s="59">
        <v>56.1</v>
      </c>
      <c r="AM51" s="59">
        <v>62.074585489309698</v>
      </c>
      <c r="AN51" s="59">
        <v>62.845154386014066</v>
      </c>
      <c r="AO51" s="60">
        <f t="shared" si="6"/>
        <v>59.379934968830938</v>
      </c>
      <c r="AP51" s="54">
        <f t="shared" si="1"/>
        <v>59.502410271827578</v>
      </c>
    </row>
    <row r="52" spans="2:42" s="25" customFormat="1" x14ac:dyDescent="0.15">
      <c r="B52" s="170"/>
      <c r="C52" s="179"/>
      <c r="D52" s="179"/>
      <c r="E52" s="174"/>
      <c r="F52" s="20" t="s">
        <v>155</v>
      </c>
      <c r="G52" s="56">
        <v>230581</v>
      </c>
      <c r="H52" s="56">
        <v>314370</v>
      </c>
      <c r="I52" s="57" t="s">
        <v>62</v>
      </c>
      <c r="J52" s="58">
        <v>2021</v>
      </c>
      <c r="K52" s="59">
        <v>65.2</v>
      </c>
      <c r="L52" s="59">
        <v>64.7</v>
      </c>
      <c r="M52" s="59">
        <v>57.462133667589711</v>
      </c>
      <c r="N52" s="59">
        <v>62.804736404383419</v>
      </c>
      <c r="O52" s="60">
        <f t="shared" si="7"/>
        <v>62.541717517993284</v>
      </c>
      <c r="P52" s="59">
        <v>58.5</v>
      </c>
      <c r="Q52" s="59">
        <v>59.9</v>
      </c>
      <c r="R52" s="59">
        <v>58.579466400689995</v>
      </c>
      <c r="S52" s="59">
        <v>56.081300333533896</v>
      </c>
      <c r="T52" s="60">
        <f t="shared" si="2"/>
        <v>58.265191683555976</v>
      </c>
      <c r="U52" s="59">
        <v>59.7</v>
      </c>
      <c r="V52" s="59">
        <v>62.5</v>
      </c>
      <c r="W52" s="59">
        <v>64.898733592445609</v>
      </c>
      <c r="X52" s="59">
        <v>59.329527397887446</v>
      </c>
      <c r="Y52" s="60">
        <f t="shared" si="3"/>
        <v>61.607065247583265</v>
      </c>
      <c r="Z52" s="59">
        <v>60.2</v>
      </c>
      <c r="AA52" s="59">
        <v>59.3</v>
      </c>
      <c r="AB52" s="59">
        <v>55.723518329464312</v>
      </c>
      <c r="AC52" s="59">
        <v>57.598788147831101</v>
      </c>
      <c r="AD52" s="60">
        <f t="shared" si="4"/>
        <v>58.20557661932385</v>
      </c>
      <c r="AE52" s="53">
        <f t="shared" si="0"/>
        <v>60.15488776711409</v>
      </c>
      <c r="AF52" s="59">
        <v>57.2</v>
      </c>
      <c r="AG52" s="59">
        <v>59.1</v>
      </c>
      <c r="AH52" s="59">
        <v>55.599439917213196</v>
      </c>
      <c r="AI52" s="59">
        <v>56.584124602519069</v>
      </c>
      <c r="AJ52" s="60">
        <f t="shared" si="5"/>
        <v>57.120891129933071</v>
      </c>
      <c r="AK52" s="59">
        <v>56.9</v>
      </c>
      <c r="AL52" s="59">
        <v>56.2</v>
      </c>
      <c r="AM52" s="59">
        <v>55.728845699000892</v>
      </c>
      <c r="AN52" s="67">
        <v>56.08267850977267</v>
      </c>
      <c r="AO52" s="60">
        <f t="shared" si="6"/>
        <v>56.227881052193389</v>
      </c>
      <c r="AP52" s="54">
        <f t="shared" si="1"/>
        <v>56.674386091063226</v>
      </c>
    </row>
    <row r="53" spans="2:42" s="25" customFormat="1" x14ac:dyDescent="0.15">
      <c r="B53" s="170"/>
      <c r="C53" s="179"/>
      <c r="D53" s="179"/>
      <c r="E53" s="173" t="s">
        <v>10</v>
      </c>
      <c r="F53" s="20" t="s">
        <v>63</v>
      </c>
      <c r="G53" s="56">
        <v>230030</v>
      </c>
      <c r="H53" s="56">
        <v>314656</v>
      </c>
      <c r="I53" s="57" t="s">
        <v>64</v>
      </c>
      <c r="J53" s="58">
        <v>2021</v>
      </c>
      <c r="K53" s="59">
        <v>67</v>
      </c>
      <c r="L53" s="59">
        <v>67.900000000000006</v>
      </c>
      <c r="M53" s="59">
        <v>71.705952545926294</v>
      </c>
      <c r="N53" s="59">
        <v>72.809700694253976</v>
      </c>
      <c r="O53" s="60">
        <f t="shared" si="7"/>
        <v>69.853913310045073</v>
      </c>
      <c r="P53" s="59">
        <v>69.5</v>
      </c>
      <c r="Q53" s="59">
        <v>67.8</v>
      </c>
      <c r="R53" s="59">
        <v>66.12549327440712</v>
      </c>
      <c r="S53" s="59">
        <v>66.476333955428899</v>
      </c>
      <c r="T53" s="60">
        <f t="shared" si="2"/>
        <v>67.475456807459011</v>
      </c>
      <c r="U53" s="59">
        <v>68.3</v>
      </c>
      <c r="V53" s="59">
        <v>67</v>
      </c>
      <c r="W53" s="59">
        <v>68.279073119112155</v>
      </c>
      <c r="X53" s="59">
        <v>68.599578813268309</v>
      </c>
      <c r="Y53" s="60">
        <f t="shared" si="3"/>
        <v>68.044662983095122</v>
      </c>
      <c r="Z53" s="59">
        <v>68.3</v>
      </c>
      <c r="AA53" s="59">
        <v>66.400000000000006</v>
      </c>
      <c r="AB53" s="59">
        <v>64.828529642335411</v>
      </c>
      <c r="AC53" s="59">
        <v>65.530001161601604</v>
      </c>
      <c r="AD53" s="60">
        <f t="shared" si="4"/>
        <v>66.264632700984251</v>
      </c>
      <c r="AE53" s="53">
        <f t="shared" si="0"/>
        <v>67.909666450395861</v>
      </c>
      <c r="AF53" s="59">
        <v>62.4</v>
      </c>
      <c r="AG53" s="59">
        <v>64</v>
      </c>
      <c r="AH53" s="59">
        <v>57.711737401083141</v>
      </c>
      <c r="AI53" s="59">
        <v>59.637344104414723</v>
      </c>
      <c r="AJ53" s="60">
        <f t="shared" si="5"/>
        <v>60.937270376374464</v>
      </c>
      <c r="AK53" s="59">
        <v>52.5</v>
      </c>
      <c r="AL53" s="59">
        <v>56.9</v>
      </c>
      <c r="AM53" s="59">
        <v>57.319094713873788</v>
      </c>
      <c r="AN53" s="59">
        <v>56.031688656735064</v>
      </c>
      <c r="AO53" s="60">
        <f t="shared" si="6"/>
        <v>55.687695842652218</v>
      </c>
      <c r="AP53" s="54">
        <f t="shared" si="1"/>
        <v>58.312483109513337</v>
      </c>
    </row>
    <row r="54" spans="2:42" s="25" customFormat="1" ht="14.25" thickBot="1" x14ac:dyDescent="0.2">
      <c r="B54" s="172"/>
      <c r="C54" s="180"/>
      <c r="D54" s="180"/>
      <c r="E54" s="183"/>
      <c r="F54" s="21" t="s">
        <v>65</v>
      </c>
      <c r="G54" s="68">
        <v>230561</v>
      </c>
      <c r="H54" s="68">
        <v>314657</v>
      </c>
      <c r="I54" s="69" t="s">
        <v>66</v>
      </c>
      <c r="J54" s="70">
        <v>2021</v>
      </c>
      <c r="K54" s="71">
        <v>67.099999999999994</v>
      </c>
      <c r="L54" s="71">
        <v>67.5</v>
      </c>
      <c r="M54" s="71">
        <v>67.121093719390387</v>
      </c>
      <c r="N54" s="71">
        <v>68.800694587947859</v>
      </c>
      <c r="O54" s="72">
        <f t="shared" si="7"/>
        <v>67.630447076834557</v>
      </c>
      <c r="P54" s="71">
        <v>66</v>
      </c>
      <c r="Q54" s="71">
        <v>66.3</v>
      </c>
      <c r="R54" s="71">
        <v>63.466907230712231</v>
      </c>
      <c r="S54" s="71">
        <v>64.288714283683873</v>
      </c>
      <c r="T54" s="72">
        <f t="shared" si="2"/>
        <v>65.01390537859902</v>
      </c>
      <c r="U54" s="71">
        <v>66.2</v>
      </c>
      <c r="V54" s="71">
        <v>66.900000000000006</v>
      </c>
      <c r="W54" s="71">
        <v>65.272448705469571</v>
      </c>
      <c r="X54" s="71">
        <v>65.912670343562965</v>
      </c>
      <c r="Y54" s="72">
        <f t="shared" si="3"/>
        <v>66.071279762258143</v>
      </c>
      <c r="Z54" s="71">
        <v>67.099999999999994</v>
      </c>
      <c r="AA54" s="71">
        <v>68.3</v>
      </c>
      <c r="AB54" s="71">
        <v>62.395510997242887</v>
      </c>
      <c r="AC54" s="71">
        <v>63.316301768166241</v>
      </c>
      <c r="AD54" s="72">
        <f t="shared" si="4"/>
        <v>65.277953191352282</v>
      </c>
      <c r="AE54" s="73">
        <f t="shared" si="0"/>
        <v>65.998396352261011</v>
      </c>
      <c r="AF54" s="71">
        <v>63.2</v>
      </c>
      <c r="AG54" s="71">
        <v>63.8</v>
      </c>
      <c r="AH54" s="71">
        <v>59.227639020094784</v>
      </c>
      <c r="AI54" s="71">
        <v>58.905916457725297</v>
      </c>
      <c r="AJ54" s="72">
        <f t="shared" si="5"/>
        <v>61.283388869455024</v>
      </c>
      <c r="AK54" s="71">
        <v>57.2</v>
      </c>
      <c r="AL54" s="71">
        <v>58.1</v>
      </c>
      <c r="AM54" s="71">
        <v>56.297367240686363</v>
      </c>
      <c r="AN54" s="71">
        <v>56.321646671286501</v>
      </c>
      <c r="AO54" s="72">
        <f t="shared" si="6"/>
        <v>56.979753477993214</v>
      </c>
      <c r="AP54" s="74">
        <f t="shared" si="1"/>
        <v>59.131571173724119</v>
      </c>
    </row>
    <row r="55" spans="2:42" x14ac:dyDescent="0.15">
      <c r="M55" s="13"/>
      <c r="N55" s="13"/>
      <c r="O55" s="12"/>
      <c r="P55" s="12"/>
      <c r="R55" s="13"/>
      <c r="S55" s="13"/>
      <c r="T55" s="12"/>
      <c r="U55" s="12"/>
      <c r="V55" s="13"/>
      <c r="W55" s="13"/>
      <c r="X55" s="13"/>
      <c r="Y55" s="12"/>
      <c r="Z55" s="12"/>
      <c r="AB55" s="13"/>
      <c r="AC55" s="13"/>
      <c r="AD55" s="12"/>
      <c r="AE55" s="19"/>
      <c r="AF55" s="19"/>
      <c r="AL55" s="10"/>
      <c r="AP55" s="24"/>
    </row>
    <row r="56" spans="2:42" x14ac:dyDescent="0.15">
      <c r="M56" s="13"/>
      <c r="N56" s="13"/>
      <c r="O56" s="12"/>
      <c r="P56" s="12"/>
      <c r="R56" s="13"/>
      <c r="S56" s="13"/>
      <c r="T56" s="12"/>
      <c r="U56" s="12"/>
      <c r="V56" s="13"/>
      <c r="W56" s="13"/>
      <c r="X56" s="13"/>
      <c r="Y56" s="12"/>
      <c r="Z56" s="12"/>
      <c r="AB56" s="13"/>
      <c r="AC56" s="13"/>
      <c r="AD56" s="12"/>
      <c r="AL56" s="10"/>
    </row>
    <row r="57" spans="2:42" x14ac:dyDescent="0.15">
      <c r="AL57" s="10"/>
    </row>
    <row r="58" spans="2:42" x14ac:dyDescent="0.15">
      <c r="AL58" s="10"/>
    </row>
    <row r="59" spans="2:42" x14ac:dyDescent="0.15">
      <c r="AL59" s="10"/>
    </row>
    <row r="60" spans="2:42" x14ac:dyDescent="0.15">
      <c r="AL60" s="10"/>
    </row>
    <row r="61" spans="2:42" x14ac:dyDescent="0.15">
      <c r="AL61" s="10"/>
    </row>
    <row r="62" spans="2:42" x14ac:dyDescent="0.15">
      <c r="AL62" s="10"/>
    </row>
  </sheetData>
  <mergeCells count="66">
    <mergeCell ref="J1:AQ1"/>
    <mergeCell ref="AG2:AP2"/>
    <mergeCell ref="AE3:AE4"/>
    <mergeCell ref="AP3:AP4"/>
    <mergeCell ref="K2:AE2"/>
    <mergeCell ref="K3:O3"/>
    <mergeCell ref="P3:T3"/>
    <mergeCell ref="U3:Y3"/>
    <mergeCell ref="Z3:AD3"/>
    <mergeCell ref="AF3:AJ3"/>
    <mergeCell ref="AK3:AO3"/>
    <mergeCell ref="B1:H1"/>
    <mergeCell ref="B2:C2"/>
    <mergeCell ref="D2:H2"/>
    <mergeCell ref="F3:F4"/>
    <mergeCell ref="G3:H3"/>
    <mergeCell ref="B3:B4"/>
    <mergeCell ref="C3:C4"/>
    <mergeCell ref="D3:D4"/>
    <mergeCell ref="B5:B14"/>
    <mergeCell ref="E3:E4"/>
    <mergeCell ref="D5:D9"/>
    <mergeCell ref="D10:D14"/>
    <mergeCell ref="B15:B34"/>
    <mergeCell ref="E5:E7"/>
    <mergeCell ref="E8:E9"/>
    <mergeCell ref="E10:E12"/>
    <mergeCell ref="E13:E14"/>
    <mergeCell ref="E15:E17"/>
    <mergeCell ref="E18:E19"/>
    <mergeCell ref="E20:E22"/>
    <mergeCell ref="E23:E24"/>
    <mergeCell ref="E25:E27"/>
    <mergeCell ref="E28:E29"/>
    <mergeCell ref="E30:E32"/>
    <mergeCell ref="C35:C39"/>
    <mergeCell ref="C40:C44"/>
    <mergeCell ref="I2:I4"/>
    <mergeCell ref="J2:J4"/>
    <mergeCell ref="D25:D29"/>
    <mergeCell ref="E33:E34"/>
    <mergeCell ref="C5:C9"/>
    <mergeCell ref="C10:C14"/>
    <mergeCell ref="D30:D34"/>
    <mergeCell ref="C15:C19"/>
    <mergeCell ref="C20:C24"/>
    <mergeCell ref="C25:C29"/>
    <mergeCell ref="C30:C34"/>
    <mergeCell ref="D20:D24"/>
    <mergeCell ref="D15:D19"/>
    <mergeCell ref="B35:B44"/>
    <mergeCell ref="B45:B54"/>
    <mergeCell ref="E43:E44"/>
    <mergeCell ref="C45:C49"/>
    <mergeCell ref="C50:C54"/>
    <mergeCell ref="D45:D49"/>
    <mergeCell ref="D50:D54"/>
    <mergeCell ref="E50:E52"/>
    <mergeCell ref="E53:E54"/>
    <mergeCell ref="E35:E37"/>
    <mergeCell ref="E38:E39"/>
    <mergeCell ref="E40:E42"/>
    <mergeCell ref="E45:E47"/>
    <mergeCell ref="E48:E49"/>
    <mergeCell ref="D35:D39"/>
    <mergeCell ref="D40:D44"/>
  </mergeCells>
  <phoneticPr fontId="5" type="noConversion"/>
  <conditionalFormatting sqref="AE5:AE7 AE10:AE12">
    <cfRule type="cellIs" dxfId="7" priority="8" operator="greaterThan">
      <formula>50.49</formula>
    </cfRule>
  </conditionalFormatting>
  <conditionalFormatting sqref="AE8:AE9 AE13:AE14 AE18:AE19 AE23:AE24 AE28:AE29 AE33:AE37 AE40:AE41 AP45:AP47 AP50:AP52">
    <cfRule type="cellIs" dxfId="6" priority="7" operator="greaterThan">
      <formula>65.49</formula>
    </cfRule>
  </conditionalFormatting>
  <conditionalFormatting sqref="AE15:AE17 AE20:AE22 AE25:AE27 AE30:AE32 AP8:AP9 AP13:AP14 AP18:AP19 AP23:AP24 AP28:AP29 AP33:AP37 AP40:AP42">
    <cfRule type="cellIs" dxfId="5" priority="6" operator="greaterThan">
      <formula>55.49</formula>
    </cfRule>
  </conditionalFormatting>
  <conditionalFormatting sqref="AE38:AE39 AE43:AE46 AE50:AE51 AP48:AP49 AP53:AP54">
    <cfRule type="cellIs" dxfId="4" priority="5" operator="greaterThan">
      <formula>70.49</formula>
    </cfRule>
  </conditionalFormatting>
  <conditionalFormatting sqref="AE48:AE49 AE53:AE54">
    <cfRule type="cellIs" dxfId="3" priority="4" operator="greaterThan">
      <formula>75.49</formula>
    </cfRule>
  </conditionalFormatting>
  <conditionalFormatting sqref="AP5:AP7 AP10:AP12">
    <cfRule type="cellIs" dxfId="2" priority="3" operator="greaterThan">
      <formula>40.49</formula>
    </cfRule>
  </conditionalFormatting>
  <conditionalFormatting sqref="AP15:AP17 AP20:AP22 AP25:AP27 AP30:AP32">
    <cfRule type="cellIs" dxfId="1" priority="2" operator="greaterThan">
      <formula>45.49</formula>
    </cfRule>
  </conditionalFormatting>
  <conditionalFormatting sqref="AP38:AP39 AP43:AP44">
    <cfRule type="cellIs" dxfId="0" priority="1" operator="greaterThan">
      <formula>60.59</formula>
    </cfRule>
  </conditionalFormatting>
  <pageMargins left="0.4" right="0.2" top="0.6" bottom="0.43" header="0.5" footer="0.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지역별소음도현황</vt:lpstr>
      <vt:lpstr>지점별 소음도현황</vt:lpstr>
    </vt:vector>
  </TitlesOfParts>
  <Company>소음진동팀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김장열</dc:creator>
  <cp:lastModifiedBy>ADMIN</cp:lastModifiedBy>
  <cp:lastPrinted>2021-12-13T07:14:24Z</cp:lastPrinted>
  <dcterms:created xsi:type="dcterms:W3CDTF">2002-10-07T07:51:18Z</dcterms:created>
  <dcterms:modified xsi:type="dcterms:W3CDTF">2021-12-23T06:17:32Z</dcterms:modified>
</cp:coreProperties>
</file>