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PC\Desktop\~ing\"/>
    </mc:Choice>
  </mc:AlternateContent>
  <bookViews>
    <workbookView xWindow="30" yWindow="-150" windowWidth="21810" windowHeight="11940" tabRatio="952"/>
  </bookViews>
  <sheets>
    <sheet name="근린공원(지정현황)" sheetId="27" r:id="rId1"/>
    <sheet name="주제공원(지정현황)" sheetId="44" r:id="rId2"/>
    <sheet name="소공원(지정현황)" sheetId="31" r:id="rId3"/>
    <sheet name="어린이공원(조성현황)" sheetId="33" r:id="rId4"/>
    <sheet name="어린이공원(중구)" sheetId="34" r:id="rId5"/>
    <sheet name="어린이공원(남구)" sheetId="35" r:id="rId6"/>
    <sheet name="어린이공원(동구)" sheetId="36" r:id="rId7"/>
    <sheet name="어린이공원(북구)" sheetId="37" r:id="rId8"/>
    <sheet name="어린이공원(울주군)" sheetId="38" r:id="rId9"/>
  </sheets>
  <definedNames>
    <definedName name="_xlnm.Print_Area" localSheetId="0">'근린공원(지정현황)'!$A$1:$E$115</definedName>
    <definedName name="_xlnm.Print_Area" localSheetId="2">'소공원(지정현황)'!$A$1:$E$149</definedName>
    <definedName name="_xlnm.Print_Area" localSheetId="5">'어린이공원(남구)'!$A$1:$E$100</definedName>
    <definedName name="_xlnm.Print_Area" localSheetId="6">'어린이공원(동구)'!$A$1:$E$49</definedName>
    <definedName name="_xlnm.Print_Area" localSheetId="7">'어린이공원(북구)'!$A$1:$E$57</definedName>
    <definedName name="_xlnm.Print_Area" localSheetId="8">'어린이공원(울주군)'!$A$1:$E$109</definedName>
    <definedName name="_xlnm.Print_Area" localSheetId="3">'어린이공원(조성현황)'!$A$1:$J$11</definedName>
    <definedName name="_xlnm.Print_Area" localSheetId="4">'어린이공원(중구)'!$A$1:$E$71</definedName>
    <definedName name="_xlnm.Print_Area" localSheetId="1">'주제공원(지정현황)'!$A$1:$E$73</definedName>
    <definedName name="_xlnm.Print_Titles" localSheetId="0">'근린공원(지정현황)'!$1:$4</definedName>
    <definedName name="_xlnm.Print_Titles" localSheetId="2">'소공원(지정현황)'!$1:$4</definedName>
    <definedName name="_xlnm.Print_Titles" localSheetId="5">'어린이공원(남구)'!$1:$1</definedName>
    <definedName name="_xlnm.Print_Titles" localSheetId="6">'어린이공원(동구)'!$1:$1</definedName>
    <definedName name="_xlnm.Print_Titles" localSheetId="7">'어린이공원(북구)'!$1:$1</definedName>
    <definedName name="_xlnm.Print_Titles" localSheetId="8">'어린이공원(울주군)'!$1:$1</definedName>
    <definedName name="_xlnm.Print_Titles" localSheetId="4">'어린이공원(중구)'!$1:$1</definedName>
    <definedName name="_xlnm.Print_Titles" localSheetId="1">'주제공원(지정현황)'!$1:$1</definedName>
  </definedNames>
  <calcPr calcId="162913" fullCalcOnLoad="1"/>
</workbook>
</file>

<file path=xl/calcChain.xml><?xml version="1.0" encoding="utf-8"?>
<calcChain xmlns="http://schemas.openxmlformats.org/spreadsheetml/2006/main">
  <c r="C5" i="37" l="1"/>
  <c r="C94" i="38"/>
  <c r="E2" i="34"/>
  <c r="E2" i="35"/>
  <c r="E2" i="36"/>
  <c r="E5" i="34"/>
  <c r="E7" i="33" s="1"/>
  <c r="C5" i="34"/>
  <c r="D7" i="33" s="1"/>
  <c r="E20" i="44"/>
  <c r="C20" i="44"/>
  <c r="E5" i="37"/>
  <c r="E10" i="33" s="1"/>
  <c r="D10" i="33"/>
  <c r="E69" i="34"/>
  <c r="G7" i="33" s="1"/>
  <c r="E49" i="37"/>
  <c r="G10" i="33" s="1"/>
  <c r="C49" i="37"/>
  <c r="F10" i="33" s="1"/>
  <c r="E91" i="38"/>
  <c r="E5" i="38"/>
  <c r="E11" i="33" s="1"/>
  <c r="C4" i="44"/>
  <c r="C103" i="38"/>
  <c r="H11" i="33" s="1"/>
  <c r="C5" i="31"/>
  <c r="E5" i="44"/>
  <c r="C5" i="44"/>
  <c r="C5" i="27"/>
  <c r="E5" i="31"/>
  <c r="E106" i="31"/>
  <c r="C106" i="31"/>
  <c r="E76" i="31"/>
  <c r="C76" i="31"/>
  <c r="C4" i="31" s="1"/>
  <c r="E60" i="31"/>
  <c r="C60" i="31"/>
  <c r="E32" i="31"/>
  <c r="C32" i="31"/>
  <c r="E50" i="44"/>
  <c r="E47" i="44"/>
  <c r="E45" i="44"/>
  <c r="E27" i="27"/>
  <c r="C5" i="38"/>
  <c r="D11" i="33" s="1"/>
  <c r="C26" i="27"/>
  <c r="C50" i="44"/>
  <c r="E70" i="44"/>
  <c r="E65" i="44"/>
  <c r="E27" i="44"/>
  <c r="C27" i="44"/>
  <c r="E25" i="44"/>
  <c r="C25" i="44"/>
  <c r="E14" i="44"/>
  <c r="E10" i="44"/>
  <c r="C14" i="44"/>
  <c r="C10" i="44"/>
  <c r="E31" i="27"/>
  <c r="E89" i="27"/>
  <c r="E79" i="27" s="1"/>
  <c r="E34" i="27"/>
  <c r="E41" i="44"/>
  <c r="E40" i="44"/>
  <c r="F11" i="33"/>
  <c r="E94" i="38"/>
  <c r="G11" i="33" s="1"/>
  <c r="E103" i="38"/>
  <c r="I11" i="33" s="1"/>
  <c r="C5" i="36"/>
  <c r="D9" i="33" s="1"/>
  <c r="E5" i="36"/>
  <c r="E9" i="33" s="1"/>
  <c r="C9" i="33" s="1"/>
  <c r="C5" i="35"/>
  <c r="D8" i="33" s="1"/>
  <c r="E5" i="35"/>
  <c r="E8" i="33" s="1"/>
  <c r="C95" i="35"/>
  <c r="F8" i="33" s="1"/>
  <c r="E95" i="35"/>
  <c r="G8" i="33" s="1"/>
  <c r="C69" i="34"/>
  <c r="F7" i="33" s="1"/>
  <c r="E22" i="27"/>
  <c r="E23" i="27"/>
  <c r="E24" i="27"/>
  <c r="E25" i="27"/>
  <c r="C43" i="27"/>
  <c r="E43" i="27"/>
  <c r="C51" i="27"/>
  <c r="E51" i="27"/>
  <c r="C79" i="27"/>
  <c r="C35" i="44"/>
  <c r="E35" i="44"/>
  <c r="C40" i="44"/>
  <c r="C45" i="44"/>
  <c r="C47" i="44"/>
  <c r="C65" i="44"/>
  <c r="C70" i="44"/>
  <c r="E4" i="44" l="1"/>
  <c r="E44" i="44"/>
  <c r="E19" i="44"/>
  <c r="E4" i="31"/>
  <c r="C8" i="33"/>
  <c r="B8" i="33"/>
  <c r="B10" i="33"/>
  <c r="C10" i="33"/>
  <c r="C11" i="33"/>
  <c r="E2" i="38"/>
  <c r="B11" i="33"/>
  <c r="E2" i="37"/>
  <c r="B9" i="33"/>
  <c r="I6" i="33"/>
  <c r="I5" i="33" s="1"/>
  <c r="F6" i="33"/>
  <c r="F5" i="33" s="1"/>
  <c r="H6" i="33"/>
  <c r="H5" i="33" s="1"/>
  <c r="G6" i="33"/>
  <c r="G5" i="33" s="1"/>
  <c r="D6" i="33"/>
  <c r="D5" i="33" s="1"/>
  <c r="B7" i="33"/>
  <c r="C7" i="33"/>
  <c r="E6" i="33"/>
  <c r="E5" i="33" s="1"/>
  <c r="E26" i="27"/>
  <c r="E5" i="27"/>
  <c r="C4" i="27"/>
  <c r="C19" i="44"/>
  <c r="C44" i="44"/>
  <c r="C6" i="33" l="1"/>
  <c r="C5" i="33" s="1"/>
  <c r="B6" i="33"/>
  <c r="B5" i="33"/>
  <c r="E4" i="27"/>
</calcChain>
</file>

<file path=xl/sharedStrings.xml><?xml version="1.0" encoding="utf-8"?>
<sst xmlns="http://schemas.openxmlformats.org/spreadsheetml/2006/main" count="1546" uniqueCount="1214">
  <si>
    <t>방어진공원</t>
    <phoneticPr fontId="2" type="noConversion"/>
  </si>
  <si>
    <t>대현공원</t>
    <phoneticPr fontId="2" type="noConversion"/>
  </si>
  <si>
    <t>화봉제1공원</t>
    <phoneticPr fontId="2" type="noConversion"/>
  </si>
  <si>
    <t>화봉제2공원</t>
    <phoneticPr fontId="2" type="noConversion"/>
  </si>
  <si>
    <t>신천공원</t>
    <phoneticPr fontId="2" type="noConversion"/>
  </si>
  <si>
    <t>호계1공원</t>
    <phoneticPr fontId="2" type="noConversion"/>
  </si>
  <si>
    <t>농소공원</t>
    <phoneticPr fontId="2" type="noConversion"/>
  </si>
  <si>
    <t>진장공원</t>
    <phoneticPr fontId="2" type="noConversion"/>
  </si>
  <si>
    <t>명촌공원</t>
    <phoneticPr fontId="2" type="noConversion"/>
  </si>
  <si>
    <t>우가산공원</t>
    <phoneticPr fontId="2" type="noConversion"/>
  </si>
  <si>
    <t>호계4공원</t>
    <phoneticPr fontId="2" type="noConversion"/>
  </si>
  <si>
    <t>읍성공원</t>
    <phoneticPr fontId="2" type="noConversion"/>
  </si>
  <si>
    <t>진하공원</t>
    <phoneticPr fontId="2" type="noConversion"/>
  </si>
  <si>
    <t>간절곶공원</t>
    <phoneticPr fontId="2" type="noConversion"/>
  </si>
  <si>
    <t>선바위공원</t>
    <phoneticPr fontId="2" type="noConversion"/>
  </si>
  <si>
    <t>□ 역사공원</t>
    <phoneticPr fontId="2" type="noConversion"/>
  </si>
  <si>
    <t>공원</t>
    <phoneticPr fontId="2" type="noConversion"/>
  </si>
  <si>
    <t>□ 문화공원</t>
    <phoneticPr fontId="2" type="noConversion"/>
  </si>
  <si>
    <t>송대2공원</t>
  </si>
  <si>
    <t>어린이공원</t>
    <phoneticPr fontId="2" type="noConversion"/>
  </si>
  <si>
    <t>남구</t>
  </si>
  <si>
    <t>연번</t>
    <phoneticPr fontId="2" type="noConversion"/>
  </si>
  <si>
    <t>계</t>
    <phoneticPr fontId="2" type="noConversion"/>
  </si>
  <si>
    <t>조성완료</t>
    <phoneticPr fontId="2" type="noConversion"/>
  </si>
  <si>
    <t>소계</t>
    <phoneticPr fontId="2" type="noConversion"/>
  </si>
  <si>
    <t>선암1토지 제2공원</t>
  </si>
  <si>
    <t>선암1토지 제3공원</t>
  </si>
  <si>
    <t>개소</t>
    <phoneticPr fontId="2" type="noConversion"/>
  </si>
  <si>
    <t>공        원        명</t>
    <phoneticPr fontId="2" type="noConversion"/>
  </si>
  <si>
    <t>위            치</t>
    <phoneticPr fontId="2" type="noConversion"/>
  </si>
  <si>
    <t>면    적(㎡)</t>
    <phoneticPr fontId="2" type="noConversion"/>
  </si>
  <si>
    <t>조성중</t>
    <phoneticPr fontId="2" type="noConversion"/>
  </si>
  <si>
    <t>미조성</t>
    <phoneticPr fontId="2" type="noConversion"/>
  </si>
  <si>
    <t>화암토지 제2공원</t>
  </si>
  <si>
    <t>화암토지 제3공원</t>
  </si>
  <si>
    <t>화암토지 제4공원</t>
  </si>
  <si>
    <t>화암토지 제5공원</t>
  </si>
  <si>
    <t>화암토지 제6공원</t>
  </si>
  <si>
    <t>방어진1토지 제3공원</t>
  </si>
  <si>
    <t>방어진2토지 제2공원</t>
  </si>
  <si>
    <t>방어진3토지 제2공원</t>
  </si>
  <si>
    <t>방어진3토지 제5공원</t>
  </si>
  <si>
    <t>대송토지 제3공원</t>
  </si>
  <si>
    <t>대송토지 제4공원</t>
  </si>
  <si>
    <t>일산1지구공원</t>
    <phoneticPr fontId="2" type="noConversion"/>
  </si>
  <si>
    <t>전하1단지 제2공원</t>
  </si>
  <si>
    <t>전하1단지 제3공원</t>
  </si>
  <si>
    <t>전하1단지 제4공원</t>
  </si>
  <si>
    <t>화봉택지 제2공원</t>
  </si>
  <si>
    <t>화봉택지 제3공원</t>
  </si>
  <si>
    <t>화봉택지 제4공원</t>
  </si>
  <si>
    <t>화봉택지 제5공원</t>
  </si>
  <si>
    <t>화봉택지 제6공원</t>
  </si>
  <si>
    <t>화봉택지 제7공원</t>
  </si>
  <si>
    <t>호계 제2공원</t>
  </si>
  <si>
    <t>호계 제3공원</t>
  </si>
  <si>
    <t>호계 제4공원</t>
  </si>
  <si>
    <t>호계 제5공원</t>
  </si>
  <si>
    <t>호계 제6공원</t>
  </si>
  <si>
    <t>호계 제7공원</t>
  </si>
  <si>
    <t>진장.명촌토지 제2공원</t>
  </si>
  <si>
    <t>진장.명촌토지 제3공원</t>
  </si>
  <si>
    <t>진장.명촌토지 제4공원</t>
  </si>
  <si>
    <t>소공원</t>
    <phoneticPr fontId="2" type="noConversion"/>
  </si>
  <si>
    <t>주전2공원</t>
    <phoneticPr fontId="2" type="noConversion"/>
  </si>
  <si>
    <t>면적</t>
    <phoneticPr fontId="2" type="noConversion"/>
  </si>
  <si>
    <t>방어동 909-16</t>
    <phoneticPr fontId="2" type="noConversion"/>
  </si>
  <si>
    <t>화암토지 제1공원</t>
    <phoneticPr fontId="2" type="noConversion"/>
  </si>
  <si>
    <t>방어동 977-1</t>
    <phoneticPr fontId="2" type="noConversion"/>
  </si>
  <si>
    <t>방어동 983</t>
    <phoneticPr fontId="2" type="noConversion"/>
  </si>
  <si>
    <t>방어동 1012</t>
    <phoneticPr fontId="2" type="noConversion"/>
  </si>
  <si>
    <t>방어동 1000-6</t>
    <phoneticPr fontId="2" type="noConversion"/>
  </si>
  <si>
    <t>방어동 1029</t>
    <phoneticPr fontId="2" type="noConversion"/>
  </si>
  <si>
    <t>방어동 1059</t>
    <phoneticPr fontId="2" type="noConversion"/>
  </si>
  <si>
    <t>방어진4토지 제1공원</t>
    <phoneticPr fontId="2" type="noConversion"/>
  </si>
  <si>
    <t>방어동 121-2</t>
    <phoneticPr fontId="2" type="noConversion"/>
  </si>
  <si>
    <t>화정동 634-6</t>
    <phoneticPr fontId="2" type="noConversion"/>
  </si>
  <si>
    <t>방어진2토지 제1공원</t>
    <phoneticPr fontId="2" type="noConversion"/>
  </si>
  <si>
    <t>일산동 536-3</t>
    <phoneticPr fontId="2" type="noConversion"/>
  </si>
  <si>
    <t>화정동 608-14</t>
    <phoneticPr fontId="2" type="noConversion"/>
  </si>
  <si>
    <t>전하동 636-1</t>
    <phoneticPr fontId="2" type="noConversion"/>
  </si>
  <si>
    <t>전하동 688-4</t>
    <phoneticPr fontId="2" type="noConversion"/>
  </si>
  <si>
    <t>대송토지 제1공원</t>
    <phoneticPr fontId="2" type="noConversion"/>
  </si>
  <si>
    <t>화정동 146-8</t>
    <phoneticPr fontId="2" type="noConversion"/>
  </si>
  <si>
    <t>근린공원</t>
    <phoneticPr fontId="2" type="noConversion"/>
  </si>
  <si>
    <t>화정동 148-3</t>
    <phoneticPr fontId="2" type="noConversion"/>
  </si>
  <si>
    <t>화정동 161-2</t>
    <phoneticPr fontId="2" type="noConversion"/>
  </si>
  <si>
    <t>화정동 168-11</t>
    <phoneticPr fontId="2" type="noConversion"/>
  </si>
  <si>
    <t>화정동 873-8</t>
    <phoneticPr fontId="2" type="noConversion"/>
  </si>
  <si>
    <t>남목2 일단지 제1공원</t>
    <phoneticPr fontId="2" type="noConversion"/>
  </si>
  <si>
    <t>동부동 666-2</t>
    <phoneticPr fontId="2" type="noConversion"/>
  </si>
  <si>
    <t>문현토지 제1공원</t>
    <phoneticPr fontId="2" type="noConversion"/>
  </si>
  <si>
    <t>문현토지 제2공원</t>
    <phoneticPr fontId="2" type="noConversion"/>
  </si>
  <si>
    <t>방어동 1089-1</t>
    <phoneticPr fontId="2" type="noConversion"/>
  </si>
  <si>
    <t>문현토지 제3공원</t>
    <phoneticPr fontId="2" type="noConversion"/>
  </si>
  <si>
    <t>방어동 1093-8</t>
    <phoneticPr fontId="2" type="noConversion"/>
  </si>
  <si>
    <t>문현토지 제4공원</t>
    <phoneticPr fontId="2" type="noConversion"/>
  </si>
  <si>
    <t>문현토지 제5공원</t>
    <phoneticPr fontId="2" type="noConversion"/>
  </si>
  <si>
    <t>방어동 1118</t>
    <phoneticPr fontId="2" type="noConversion"/>
  </si>
  <si>
    <t>문현토지 제6공원</t>
    <phoneticPr fontId="2" type="noConversion"/>
  </si>
  <si>
    <t>방어동 1154-3</t>
    <phoneticPr fontId="2" type="noConversion"/>
  </si>
  <si>
    <t>남목 일단지 제1공원</t>
    <phoneticPr fontId="2" type="noConversion"/>
  </si>
  <si>
    <t>서부일단지 제1공원</t>
    <phoneticPr fontId="2" type="noConversion"/>
  </si>
  <si>
    <t>전하1단지 제1공원</t>
    <phoneticPr fontId="2" type="noConversion"/>
  </si>
  <si>
    <t>전하동 550-42</t>
    <phoneticPr fontId="2" type="noConversion"/>
  </si>
  <si>
    <t>전하동 549-22</t>
    <phoneticPr fontId="2" type="noConversion"/>
  </si>
  <si>
    <t>총수량 :</t>
    <phoneticPr fontId="2" type="noConversion"/>
  </si>
  <si>
    <t>쇠평공원</t>
    <phoneticPr fontId="2" type="noConversion"/>
  </si>
  <si>
    <t>□ 소공원</t>
    <phoneticPr fontId="2" type="noConversion"/>
  </si>
  <si>
    <t>공   원  명</t>
    <phoneticPr fontId="2" type="noConversion"/>
  </si>
  <si>
    <t>위      치</t>
    <phoneticPr fontId="2" type="noConversion"/>
  </si>
  <si>
    <t>면        적</t>
    <phoneticPr fontId="2" type="noConversion"/>
  </si>
  <si>
    <t>총계</t>
    <phoneticPr fontId="2" type="noConversion"/>
  </si>
  <si>
    <t>중구</t>
    <phoneticPr fontId="2" type="noConversion"/>
  </si>
  <si>
    <t>유곡2지구공원</t>
    <phoneticPr fontId="2" type="noConversion"/>
  </si>
  <si>
    <t>남구</t>
    <phoneticPr fontId="2" type="noConversion"/>
  </si>
  <si>
    <t>옥현공원</t>
    <phoneticPr fontId="2" type="noConversion"/>
  </si>
  <si>
    <t>용연공원</t>
    <phoneticPr fontId="2" type="noConversion"/>
  </si>
  <si>
    <t>여천3호공원</t>
    <phoneticPr fontId="2" type="noConversion"/>
  </si>
  <si>
    <t>동구</t>
    <phoneticPr fontId="2" type="noConversion"/>
  </si>
  <si>
    <t>슬도공원</t>
    <phoneticPr fontId="2" type="noConversion"/>
  </si>
  <si>
    <t>제1소공원</t>
    <phoneticPr fontId="2" type="noConversion"/>
  </si>
  <si>
    <t>일산2지구소공원</t>
    <phoneticPr fontId="2" type="noConversion"/>
  </si>
  <si>
    <t>북구</t>
    <phoneticPr fontId="2" type="noConversion"/>
  </si>
  <si>
    <t>매곡공원</t>
    <phoneticPr fontId="2" type="noConversion"/>
  </si>
  <si>
    <t>울주군</t>
    <phoneticPr fontId="2" type="noConversion"/>
  </si>
  <si>
    <t>□ 근린공원</t>
    <phoneticPr fontId="2" type="noConversion"/>
  </si>
  <si>
    <t>학성공원</t>
    <phoneticPr fontId="2" type="noConversion"/>
  </si>
  <si>
    <t>학성제2공원</t>
    <phoneticPr fontId="2" type="noConversion"/>
  </si>
  <si>
    <t>다운공원</t>
    <phoneticPr fontId="2" type="noConversion"/>
  </si>
  <si>
    <t>구   별</t>
    <phoneticPr fontId="2" type="noConversion"/>
  </si>
  <si>
    <t>방어지구제4공원</t>
    <phoneticPr fontId="2" type="noConversion"/>
  </si>
  <si>
    <t>반구1지구제2공원</t>
    <phoneticPr fontId="2" type="noConversion"/>
  </si>
  <si>
    <t>역사공원</t>
    <phoneticPr fontId="2" type="noConversion"/>
  </si>
  <si>
    <t>수변공원</t>
    <phoneticPr fontId="2" type="noConversion"/>
  </si>
  <si>
    <t>방어동 1080-13</t>
    <phoneticPr fontId="2" type="noConversion"/>
  </si>
  <si>
    <t>방어동 1105-3</t>
    <phoneticPr fontId="2" type="noConversion"/>
  </si>
  <si>
    <t>서부동 238-46</t>
    <phoneticPr fontId="2" type="noConversion"/>
  </si>
  <si>
    <t>동구 어린이 공원현황</t>
    <phoneticPr fontId="2" type="noConversion"/>
  </si>
  <si>
    <t>수량</t>
    <phoneticPr fontId="2" type="noConversion"/>
  </si>
  <si>
    <t>호계7공원</t>
  </si>
  <si>
    <t>북   구</t>
    <phoneticPr fontId="2" type="noConversion"/>
  </si>
  <si>
    <t>동   구</t>
    <phoneticPr fontId="2" type="noConversion"/>
  </si>
  <si>
    <t>남   구</t>
    <phoneticPr fontId="2" type="noConversion"/>
  </si>
  <si>
    <t>중   구</t>
    <phoneticPr fontId="2" type="noConversion"/>
  </si>
  <si>
    <t>구  분</t>
    <phoneticPr fontId="2" type="noConversion"/>
  </si>
  <si>
    <t>조성중(조성계획수립)</t>
    <phoneticPr fontId="2" type="noConversion"/>
  </si>
  <si>
    <t>천㎡</t>
    <phoneticPr fontId="2" type="noConversion"/>
  </si>
  <si>
    <t>□ 총     괄</t>
    <phoneticPr fontId="2" type="noConversion"/>
  </si>
  <si>
    <t>북정공원</t>
    <phoneticPr fontId="2" type="noConversion"/>
  </si>
  <si>
    <t>마애공원</t>
    <phoneticPr fontId="2" type="noConversion"/>
  </si>
  <si>
    <t>강동공원</t>
    <phoneticPr fontId="2" type="noConversion"/>
  </si>
  <si>
    <t>송정못공원</t>
    <phoneticPr fontId="2" type="noConversion"/>
  </si>
  <si>
    <t>구영들공원</t>
    <phoneticPr fontId="2" type="noConversion"/>
  </si>
  <si>
    <t>골못공원</t>
    <phoneticPr fontId="2" type="noConversion"/>
  </si>
  <si>
    <t>대바위공원</t>
    <phoneticPr fontId="2" type="noConversion"/>
  </si>
  <si>
    <t>솔개공원</t>
    <phoneticPr fontId="2" type="noConversion"/>
  </si>
  <si>
    <t>송정공원</t>
    <phoneticPr fontId="2" type="noConversion"/>
  </si>
  <si>
    <t>옥동공원</t>
    <phoneticPr fontId="2" type="noConversion"/>
  </si>
  <si>
    <t>울산체육공원</t>
    <phoneticPr fontId="2" type="noConversion"/>
  </si>
  <si>
    <t>감나무골공원</t>
    <phoneticPr fontId="2" type="noConversion"/>
  </si>
  <si>
    <t>도면
번호</t>
    <phoneticPr fontId="2" type="noConversion"/>
  </si>
  <si>
    <t>구 별</t>
    <phoneticPr fontId="2" type="noConversion"/>
  </si>
  <si>
    <t>도 면
번 호</t>
    <phoneticPr fontId="2" type="noConversion"/>
  </si>
  <si>
    <t>면      적</t>
    <phoneticPr fontId="2" type="noConversion"/>
  </si>
  <si>
    <t>어물동 산121 일원</t>
    <phoneticPr fontId="2" type="noConversion"/>
  </si>
  <si>
    <t>산하동 539 일원</t>
    <phoneticPr fontId="2" type="noConversion"/>
  </si>
  <si>
    <t>송정동 일원</t>
    <phoneticPr fontId="2" type="noConversion"/>
  </si>
  <si>
    <t>범서읍 구영리 일원</t>
    <phoneticPr fontId="2" type="noConversion"/>
  </si>
  <si>
    <t>온양읍 대안리 일원</t>
    <phoneticPr fontId="2" type="noConversion"/>
  </si>
  <si>
    <t>옥동 산93 일원</t>
    <phoneticPr fontId="2" type="noConversion"/>
  </si>
  <si>
    <t>옥동 산30-1 일원</t>
    <phoneticPr fontId="2" type="noConversion"/>
  </si>
  <si>
    <t>서생면 진하리
57-22 일원</t>
    <phoneticPr fontId="2" type="noConversion"/>
  </si>
  <si>
    <t>남구
울주군</t>
    <phoneticPr fontId="2" type="noConversion"/>
  </si>
  <si>
    <t>도면
번호</t>
    <phoneticPr fontId="2" type="noConversion"/>
  </si>
  <si>
    <t>물내음공원</t>
    <phoneticPr fontId="2" type="noConversion"/>
  </si>
  <si>
    <t>미르공원</t>
    <phoneticPr fontId="2" type="noConversion"/>
  </si>
  <si>
    <t>야음4지구 소공원</t>
    <phoneticPr fontId="2" type="noConversion"/>
  </si>
  <si>
    <t>반구동 342-2 일원</t>
    <phoneticPr fontId="2" type="noConversion"/>
  </si>
  <si>
    <t>계㎡</t>
    <phoneticPr fontId="2" type="noConversion"/>
  </si>
  <si>
    <t>중구 어린이 공원현황</t>
    <phoneticPr fontId="2" type="noConversion"/>
  </si>
  <si>
    <t>성안토지 제1공원(참새미)</t>
    <phoneticPr fontId="2" type="noConversion"/>
  </si>
  <si>
    <t>성안동 784-1</t>
    <phoneticPr fontId="2" type="noConversion"/>
  </si>
  <si>
    <t>성안토지 제2공원(당고개)</t>
    <phoneticPr fontId="2" type="noConversion"/>
  </si>
  <si>
    <t>성안동 790-8</t>
    <phoneticPr fontId="2" type="noConversion"/>
  </si>
  <si>
    <t>성안토지 제3공원(숯못)</t>
    <phoneticPr fontId="2" type="noConversion"/>
  </si>
  <si>
    <t>성안동 794-3</t>
    <phoneticPr fontId="2" type="noConversion"/>
  </si>
  <si>
    <t>성안토지 제4공원(함월)</t>
    <phoneticPr fontId="2" type="noConversion"/>
  </si>
  <si>
    <t>성안동 809-3</t>
    <phoneticPr fontId="2" type="noConversion"/>
  </si>
  <si>
    <t>성안토지 제5공원(장암)</t>
    <phoneticPr fontId="2" type="noConversion"/>
  </si>
  <si>
    <t>성안동 833-6</t>
    <phoneticPr fontId="2" type="noConversion"/>
  </si>
  <si>
    <t>성안토지 제6공원(금호)</t>
    <phoneticPr fontId="2" type="noConversion"/>
  </si>
  <si>
    <t>성안동 858-2</t>
    <phoneticPr fontId="2" type="noConversion"/>
  </si>
  <si>
    <t>성안토지 제7공원(햇빛)</t>
    <phoneticPr fontId="2" type="noConversion"/>
  </si>
  <si>
    <t>성안동 854-6</t>
    <phoneticPr fontId="2" type="noConversion"/>
  </si>
  <si>
    <t>성안2토지 제1공원(칠암)</t>
    <phoneticPr fontId="2" type="noConversion"/>
  </si>
  <si>
    <t>성안2토지 제2공원(청구뜰)</t>
    <phoneticPr fontId="2" type="noConversion"/>
  </si>
  <si>
    <t>성안2토지 제3공원(평산)</t>
    <phoneticPr fontId="2" type="noConversion"/>
  </si>
  <si>
    <t>성안2토지 제4공원(애니원)</t>
    <phoneticPr fontId="2" type="noConversion"/>
  </si>
  <si>
    <t>성안2토지 제5공원(백양)</t>
    <phoneticPr fontId="2" type="noConversion"/>
  </si>
  <si>
    <t>성안2토지 제6공원(복지)</t>
    <phoneticPr fontId="2" type="noConversion"/>
  </si>
  <si>
    <t>성안2토지 제7공원(마루)</t>
    <phoneticPr fontId="2" type="noConversion"/>
  </si>
  <si>
    <t>성안동 502-1</t>
    <phoneticPr fontId="2" type="noConversion"/>
  </si>
  <si>
    <t>성안2토지 제8공원(새일내)</t>
    <phoneticPr fontId="2" type="noConversion"/>
  </si>
  <si>
    <t>성안2토지 제9공원(독수리)</t>
    <phoneticPr fontId="2" type="noConversion"/>
  </si>
  <si>
    <t>서동토지 제1공원(황방)</t>
    <phoneticPr fontId="2" type="noConversion"/>
  </si>
  <si>
    <t>서동토지 제2공원(삼일)</t>
    <phoneticPr fontId="2" type="noConversion"/>
  </si>
  <si>
    <t>서동토지 제3공원(서동)</t>
    <phoneticPr fontId="2" type="noConversion"/>
  </si>
  <si>
    <t>다운택지 제1공원(운곡)</t>
    <phoneticPr fontId="2" type="noConversion"/>
  </si>
  <si>
    <t>다운택지 제2공원(양지)</t>
    <phoneticPr fontId="2" type="noConversion"/>
  </si>
  <si>
    <t>다운동 600-10</t>
    <phoneticPr fontId="2" type="noConversion"/>
  </si>
  <si>
    <t>다운택지 제3공원(구루미)</t>
    <phoneticPr fontId="2" type="noConversion"/>
  </si>
  <si>
    <t>다운택지 제4공원(무궁화)</t>
    <phoneticPr fontId="2" type="noConversion"/>
  </si>
  <si>
    <t>다운동 765-1</t>
    <phoneticPr fontId="2" type="noConversion"/>
  </si>
  <si>
    <t>다운택지 제5공원(다정)</t>
    <phoneticPr fontId="2" type="noConversion"/>
  </si>
  <si>
    <t>태화택지 제1공원(다사랑)</t>
    <phoneticPr fontId="2" type="noConversion"/>
  </si>
  <si>
    <t>태화택지 제2공원(명난)</t>
    <phoneticPr fontId="2" type="noConversion"/>
  </si>
  <si>
    <t>태화택지 제3공원(난곡)</t>
    <phoneticPr fontId="2" type="noConversion"/>
  </si>
  <si>
    <t>태화택지 제4공원(명정)</t>
    <phoneticPr fontId="2" type="noConversion"/>
  </si>
  <si>
    <t>우정일단지 제2공원(불선바위)</t>
    <phoneticPr fontId="2" type="noConversion"/>
  </si>
  <si>
    <t>우정동 460-1외 6필지</t>
    <phoneticPr fontId="2" type="noConversion"/>
  </si>
  <si>
    <t>남외2 일단지 제1공원(곽남)</t>
    <phoneticPr fontId="2" type="noConversion"/>
  </si>
  <si>
    <t>복산택지 제1공원(손골)</t>
    <phoneticPr fontId="2" type="noConversion"/>
  </si>
  <si>
    <t>복산택지 제2공원(도화)</t>
    <phoneticPr fontId="2" type="noConversion"/>
  </si>
  <si>
    <t>반구토지 제1공원(계변)</t>
    <phoneticPr fontId="2" type="noConversion"/>
  </si>
  <si>
    <t>반구토지 제2공원(송학)</t>
    <phoneticPr fontId="2" type="noConversion"/>
  </si>
  <si>
    <t>북구 어린이 공원현황</t>
    <phoneticPr fontId="2" type="noConversion"/>
  </si>
  <si>
    <t>울주군 어린이 공원현황</t>
    <phoneticPr fontId="2" type="noConversion"/>
  </si>
  <si>
    <t>다전생태공원</t>
    <phoneticPr fontId="2" type="noConversion"/>
  </si>
  <si>
    <t>구  별</t>
    <phoneticPr fontId="2" type="noConversion"/>
  </si>
  <si>
    <t>주제공원 지정현황</t>
    <phoneticPr fontId="2" type="noConversion"/>
  </si>
  <si>
    <t>구  별</t>
    <phoneticPr fontId="2" type="noConversion"/>
  </si>
  <si>
    <t>구  별</t>
    <phoneticPr fontId="2" type="noConversion"/>
  </si>
  <si>
    <t>소공원 지정현황</t>
    <phoneticPr fontId="2" type="noConversion"/>
  </si>
  <si>
    <t>비 고</t>
    <phoneticPr fontId="2" type="noConversion"/>
  </si>
  <si>
    <t>어린이공원조성현황</t>
    <phoneticPr fontId="2" type="noConversion"/>
  </si>
  <si>
    <t>북정동 1-3 일원</t>
    <phoneticPr fontId="2" type="noConversion"/>
  </si>
  <si>
    <t>태화루공원</t>
    <phoneticPr fontId="2" type="noConversion"/>
  </si>
  <si>
    <t>태화동 91-2 일원</t>
    <phoneticPr fontId="2" type="noConversion"/>
  </si>
  <si>
    <t>다운역사공원</t>
    <phoneticPr fontId="2" type="noConversion"/>
  </si>
  <si>
    <t>다운동 산148 일원</t>
    <phoneticPr fontId="2" type="noConversion"/>
  </si>
  <si>
    <t>번영공원</t>
    <phoneticPr fontId="2" type="noConversion"/>
  </si>
  <si>
    <t>삼산동 1654-4</t>
  </si>
  <si>
    <t>근린공원 지정현황</t>
    <phoneticPr fontId="2" type="noConversion"/>
  </si>
  <si>
    <t>군청사제2공원</t>
    <phoneticPr fontId="2" type="noConversion"/>
  </si>
  <si>
    <t>총계</t>
    <phoneticPr fontId="2" type="noConversion"/>
  </si>
  <si>
    <t>소계</t>
    <phoneticPr fontId="2" type="noConversion"/>
  </si>
  <si>
    <t>유곡동 146 일원</t>
    <phoneticPr fontId="2" type="noConversion"/>
  </si>
  <si>
    <t>복산동 237 일원</t>
    <phoneticPr fontId="2" type="noConversion"/>
  </si>
  <si>
    <t>복산동 220-5 일원</t>
    <phoneticPr fontId="2" type="noConversion"/>
  </si>
  <si>
    <t>학성동 64 일원</t>
    <phoneticPr fontId="2" type="noConversion"/>
  </si>
  <si>
    <t>동동 830-7 일원</t>
    <phoneticPr fontId="2" type="noConversion"/>
  </si>
  <si>
    <t>동동 405 일원</t>
    <phoneticPr fontId="2" type="noConversion"/>
  </si>
  <si>
    <t>약사동 851-4 일원</t>
    <phoneticPr fontId="2" type="noConversion"/>
  </si>
  <si>
    <t>복산동 492-6 일원</t>
    <phoneticPr fontId="2" type="noConversion"/>
  </si>
  <si>
    <t>교동 131 일원</t>
    <phoneticPr fontId="2" type="noConversion"/>
  </si>
  <si>
    <t>교동 60 일원</t>
    <phoneticPr fontId="2" type="noConversion"/>
  </si>
  <si>
    <t>교동 106-2 일원</t>
    <phoneticPr fontId="2" type="noConversion"/>
  </si>
  <si>
    <t>서동 583-2 일원</t>
    <phoneticPr fontId="2" type="noConversion"/>
  </si>
  <si>
    <t>무거동 1605 일원</t>
    <phoneticPr fontId="2" type="noConversion"/>
  </si>
  <si>
    <t>무거동 1184-2 일원</t>
    <phoneticPr fontId="2" type="noConversion"/>
  </si>
  <si>
    <t>용연동 490-2 일원</t>
    <phoneticPr fontId="2" type="noConversion"/>
  </si>
  <si>
    <t>여천동 758-5 일원</t>
    <phoneticPr fontId="2" type="noConversion"/>
  </si>
  <si>
    <t>여천동 603 일원</t>
    <phoneticPr fontId="2" type="noConversion"/>
  </si>
  <si>
    <t>황성동 724-1 일원</t>
    <phoneticPr fontId="2" type="noConversion"/>
  </si>
  <si>
    <t>야음1동 369-6 일원</t>
    <phoneticPr fontId="2" type="noConversion"/>
  </si>
  <si>
    <t>황성동 27-4 일원</t>
    <phoneticPr fontId="2" type="noConversion"/>
  </si>
  <si>
    <t>황성동27-2 일원</t>
    <phoneticPr fontId="2" type="noConversion"/>
  </si>
  <si>
    <t>소공원
(신정2지구 공원)</t>
    <phoneticPr fontId="2" type="noConversion"/>
  </si>
  <si>
    <t>신정동 845-5 일원</t>
    <phoneticPr fontId="2" type="noConversion"/>
  </si>
  <si>
    <t>복산동 777</t>
    <phoneticPr fontId="2" type="noConversion"/>
  </si>
  <si>
    <t>반구1지구제3공원</t>
    <phoneticPr fontId="2" type="noConversion"/>
  </si>
  <si>
    <t>남목생활공원</t>
    <phoneticPr fontId="2" type="noConversion"/>
  </si>
  <si>
    <t>동부동 426-1</t>
    <phoneticPr fontId="2" type="noConversion"/>
  </si>
  <si>
    <t>방어동 44-14 일원</t>
    <phoneticPr fontId="2" type="noConversion"/>
  </si>
  <si>
    <t>방어동 38-7 일원</t>
    <phoneticPr fontId="2" type="noConversion"/>
  </si>
  <si>
    <t>방어동 산49-12 일원</t>
    <phoneticPr fontId="2" type="noConversion"/>
  </si>
  <si>
    <t>구영1토지 제1공원(호연공원)</t>
    <phoneticPr fontId="2" type="noConversion"/>
  </si>
  <si>
    <t>구영1토지 제2공원(뒷산공원)</t>
    <phoneticPr fontId="2" type="noConversion"/>
  </si>
  <si>
    <t>범서읍 구영리 401-1</t>
    <phoneticPr fontId="2" type="noConversion"/>
  </si>
  <si>
    <t>구영1토지 제3공원(중앙공원)</t>
    <phoneticPr fontId="2" type="noConversion"/>
  </si>
  <si>
    <t>범서읍 구영리 396-3</t>
    <phoneticPr fontId="2" type="noConversion"/>
  </si>
  <si>
    <t>구영1토지 제4공원(밤밭골공원)</t>
    <phoneticPr fontId="2" type="noConversion"/>
  </si>
  <si>
    <t>범서읍 구영리 377-3</t>
    <phoneticPr fontId="2" type="noConversion"/>
  </si>
  <si>
    <t>구영1토지 제5공원(주개네공원)</t>
    <phoneticPr fontId="2" type="noConversion"/>
  </si>
  <si>
    <t>범서읍 구영리 384-1</t>
    <phoneticPr fontId="2" type="noConversion"/>
  </si>
  <si>
    <t>나슬공원</t>
    <phoneticPr fontId="2" type="noConversion"/>
  </si>
  <si>
    <t>청량면 상남리 814-1</t>
    <phoneticPr fontId="2" type="noConversion"/>
  </si>
  <si>
    <t>눈솔공원</t>
    <phoneticPr fontId="2" type="noConversion"/>
  </si>
  <si>
    <t>청량면 상남리 811-5</t>
    <phoneticPr fontId="2" type="noConversion"/>
  </si>
  <si>
    <t>도래공원</t>
    <phoneticPr fontId="2" type="noConversion"/>
  </si>
  <si>
    <t>청량면 상남리 893-1</t>
    <phoneticPr fontId="2" type="noConversion"/>
  </si>
  <si>
    <t>미리내공원</t>
    <phoneticPr fontId="2" type="noConversion"/>
  </si>
  <si>
    <t>청량면 상남리 806-9</t>
    <phoneticPr fontId="2" type="noConversion"/>
  </si>
  <si>
    <t>덕신택지 제1공원(솔찬공원)</t>
    <phoneticPr fontId="2" type="noConversion"/>
  </si>
  <si>
    <t>온산읍 덕신리 1329-3</t>
    <phoneticPr fontId="2" type="noConversion"/>
  </si>
  <si>
    <t>덕신택지 제2공원(해련공원)</t>
    <phoneticPr fontId="2" type="noConversion"/>
  </si>
  <si>
    <t>온산읍 덕신리 1329-7</t>
    <phoneticPr fontId="2" type="noConversion"/>
  </si>
  <si>
    <t>덕신이주단지 제1공원(영남공원)</t>
    <phoneticPr fontId="2" type="noConversion"/>
  </si>
  <si>
    <t>온산읍 덕신리 1348-8</t>
    <phoneticPr fontId="2" type="noConversion"/>
  </si>
  <si>
    <t>덕신이주단지 제2공원(온덕공원)</t>
    <phoneticPr fontId="2" type="noConversion"/>
  </si>
  <si>
    <t>온산읍 덕신리 1301-6</t>
    <phoneticPr fontId="2" type="noConversion"/>
  </si>
  <si>
    <t>덕신이주단지 제3공원(신경공원)</t>
    <phoneticPr fontId="2" type="noConversion"/>
  </si>
  <si>
    <t>온산읍 덕신리 334-11</t>
    <phoneticPr fontId="2" type="noConversion"/>
  </si>
  <si>
    <t>덕신이주단지 제4공원(다한공원)</t>
    <phoneticPr fontId="2" type="noConversion"/>
  </si>
  <si>
    <t>온산읍 덕신리 271-4</t>
    <phoneticPr fontId="2" type="noConversion"/>
  </si>
  <si>
    <t>덕신이주단지 제5공원(신온공원)</t>
    <phoneticPr fontId="2" type="noConversion"/>
  </si>
  <si>
    <t>온산읍 덕신리 296-10</t>
    <phoneticPr fontId="2" type="noConversion"/>
  </si>
  <si>
    <t>덕신이주단지 제6공원(용방소공원)</t>
    <phoneticPr fontId="2" type="noConversion"/>
  </si>
  <si>
    <t>온산읍 덕신리 423-5</t>
    <phoneticPr fontId="2" type="noConversion"/>
  </si>
  <si>
    <t>대안토지 제1공원(종달공원)</t>
    <phoneticPr fontId="2" type="noConversion"/>
  </si>
  <si>
    <t>온양읍 대안리 404-2</t>
    <phoneticPr fontId="2" type="noConversion"/>
  </si>
  <si>
    <t>대안토지 제2공원(토리공원)</t>
    <phoneticPr fontId="2" type="noConversion"/>
  </si>
  <si>
    <t>온양읍 대안리 408-3</t>
    <phoneticPr fontId="2" type="noConversion"/>
  </si>
  <si>
    <t>대안2토지 제1공원(한내공원)</t>
    <phoneticPr fontId="2" type="noConversion"/>
  </si>
  <si>
    <t>대안2토지 제2공원(보예공원)</t>
    <phoneticPr fontId="2" type="noConversion"/>
  </si>
  <si>
    <t>대안2토지 제3공원(겨루공원)</t>
    <phoneticPr fontId="2" type="noConversion"/>
  </si>
  <si>
    <t>온양읍 대안리 27-1</t>
    <phoneticPr fontId="2" type="noConversion"/>
  </si>
  <si>
    <t>대안2토지 제4공원(누림공원)</t>
    <phoneticPr fontId="2" type="noConversion"/>
  </si>
  <si>
    <t>온양읍 대안리 732-1</t>
    <phoneticPr fontId="2" type="noConversion"/>
  </si>
  <si>
    <t>운화주택지 제1공원(수련공원)</t>
    <phoneticPr fontId="2" type="noConversion"/>
  </si>
  <si>
    <t>온양읍 운화리 7-11</t>
    <phoneticPr fontId="2" type="noConversion"/>
  </si>
  <si>
    <t>운화주택지 제2공원(진이공원)</t>
    <phoneticPr fontId="2" type="noConversion"/>
  </si>
  <si>
    <t>온양읍 대안리 561-1</t>
    <phoneticPr fontId="2" type="noConversion"/>
  </si>
  <si>
    <t>굴화택지 제2공원(파랑새공원)</t>
    <phoneticPr fontId="2" type="noConversion"/>
  </si>
  <si>
    <t>범서읍 굴화리 50-1</t>
    <phoneticPr fontId="2" type="noConversion"/>
  </si>
  <si>
    <t>동부1공원(솔가지공원)</t>
    <phoneticPr fontId="2" type="noConversion"/>
  </si>
  <si>
    <t>언양읍 동부리 255-5</t>
    <phoneticPr fontId="2" type="noConversion"/>
  </si>
  <si>
    <t>서부 1공원(지석공원)</t>
    <phoneticPr fontId="2" type="noConversion"/>
  </si>
  <si>
    <t>언양읍 서부리 234-6</t>
    <phoneticPr fontId="2" type="noConversion"/>
  </si>
  <si>
    <t>서부 2공원(대암공원)</t>
    <phoneticPr fontId="2" type="noConversion"/>
  </si>
  <si>
    <t>언양읍 서부리 242-9</t>
    <phoneticPr fontId="2" type="noConversion"/>
  </si>
  <si>
    <t>서부 3공원(방천공원)</t>
    <phoneticPr fontId="2" type="noConversion"/>
  </si>
  <si>
    <t>언양읍 서부리 353-2</t>
    <phoneticPr fontId="2" type="noConversion"/>
  </si>
  <si>
    <t>서부 4공원(남천공원)</t>
    <phoneticPr fontId="2" type="noConversion"/>
  </si>
  <si>
    <t>언양읍 서부리 259-5</t>
    <phoneticPr fontId="2" type="noConversion"/>
  </si>
  <si>
    <t>교동2공원(옥선공원)</t>
    <phoneticPr fontId="2" type="noConversion"/>
  </si>
  <si>
    <t>삼남면 교동리 1560-1</t>
    <phoneticPr fontId="2" type="noConversion"/>
  </si>
  <si>
    <t>교동3공원(도손공원)</t>
    <phoneticPr fontId="2" type="noConversion"/>
  </si>
  <si>
    <t>삼남면 교동리 1564-1</t>
    <phoneticPr fontId="2" type="noConversion"/>
  </si>
  <si>
    <t>교동4공원(마리공원)</t>
    <phoneticPr fontId="2" type="noConversion"/>
  </si>
  <si>
    <t>삼남면 교동리 1570-3</t>
    <phoneticPr fontId="2" type="noConversion"/>
  </si>
  <si>
    <t>교동5공원(매디공원)</t>
    <phoneticPr fontId="2" type="noConversion"/>
  </si>
  <si>
    <t>삼남면 교동리 1592-1</t>
    <phoneticPr fontId="2" type="noConversion"/>
  </si>
  <si>
    <t>교동6공원(한서공원)</t>
    <phoneticPr fontId="2" type="noConversion"/>
  </si>
  <si>
    <t>삼남면 교동리 1584-1</t>
    <phoneticPr fontId="2" type="noConversion"/>
  </si>
  <si>
    <t>교동7공원(아리솔공원)</t>
    <phoneticPr fontId="2" type="noConversion"/>
  </si>
  <si>
    <t>삼남면 교동리 1605-3</t>
    <phoneticPr fontId="2" type="noConversion"/>
  </si>
  <si>
    <t>교동8공원(초롱공원)</t>
    <phoneticPr fontId="2" type="noConversion"/>
  </si>
  <si>
    <t>삼남면 교동리 1608-4</t>
    <phoneticPr fontId="2" type="noConversion"/>
  </si>
  <si>
    <t>교동9공원(들샘공원)</t>
    <phoneticPr fontId="2" type="noConversion"/>
  </si>
  <si>
    <t>삼남면 교동리 1621-1</t>
    <phoneticPr fontId="2" type="noConversion"/>
  </si>
  <si>
    <t>교동10공원(해늘공원)</t>
    <phoneticPr fontId="2" type="noConversion"/>
  </si>
  <si>
    <t>삼남면 교동리 1614-4</t>
    <phoneticPr fontId="2" type="noConversion"/>
  </si>
  <si>
    <t>교동11공원(옥토끼공원)</t>
    <phoneticPr fontId="2" type="noConversion"/>
  </si>
  <si>
    <t>삼남면 교동리 1628-1</t>
    <phoneticPr fontId="2" type="noConversion"/>
  </si>
  <si>
    <t>교동12공원(원화공원)</t>
    <phoneticPr fontId="2" type="noConversion"/>
  </si>
  <si>
    <t>삼남면 교동리 1644-4</t>
    <phoneticPr fontId="2" type="noConversion"/>
  </si>
  <si>
    <t>교동13공원(홍단심공원)</t>
    <phoneticPr fontId="2" type="noConversion"/>
  </si>
  <si>
    <t>삼남면 교동리 1637-4</t>
    <phoneticPr fontId="2" type="noConversion"/>
  </si>
  <si>
    <t>교동14공원(청조공원)</t>
    <phoneticPr fontId="2" type="noConversion"/>
  </si>
  <si>
    <t>삼남면 교동리 1649-1</t>
    <phoneticPr fontId="2" type="noConversion"/>
  </si>
  <si>
    <t>동부2공원(해산)</t>
    <phoneticPr fontId="2" type="noConversion"/>
  </si>
  <si>
    <t>언양읍 동부리 358-2</t>
    <phoneticPr fontId="2" type="noConversion"/>
  </si>
  <si>
    <t>동부3공원(북문공원)</t>
    <phoneticPr fontId="2" type="noConversion"/>
  </si>
  <si>
    <t>언양읍 동부리 371-1</t>
    <phoneticPr fontId="2" type="noConversion"/>
  </si>
  <si>
    <t>동부4공원(숲뒷들공원)</t>
    <phoneticPr fontId="2" type="noConversion"/>
  </si>
  <si>
    <t>언양읍 동부리 378-1</t>
    <phoneticPr fontId="2" type="noConversion"/>
  </si>
  <si>
    <t>서부 7공원(서문공원)</t>
    <phoneticPr fontId="2" type="noConversion"/>
  </si>
  <si>
    <t>동부5공원(노동공원)</t>
    <phoneticPr fontId="2" type="noConversion"/>
  </si>
  <si>
    <t>언양읍 동부리 383-1</t>
    <phoneticPr fontId="2" type="noConversion"/>
  </si>
  <si>
    <t>상방공원(새터공원)</t>
    <phoneticPr fontId="2" type="noConversion"/>
  </si>
  <si>
    <t>중방공원</t>
    <phoneticPr fontId="2" type="noConversion"/>
  </si>
  <si>
    <t>상방2공원(상방공원)</t>
    <phoneticPr fontId="2" type="noConversion"/>
  </si>
  <si>
    <t>삼남공원(하방공원)</t>
    <phoneticPr fontId="2" type="noConversion"/>
  </si>
  <si>
    <t>중방 2공원(운곡공원)</t>
    <phoneticPr fontId="2" type="noConversion"/>
  </si>
  <si>
    <t>방기 2공원(방터공원)</t>
    <phoneticPr fontId="2" type="noConversion"/>
  </si>
  <si>
    <t>내동 공원</t>
    <phoneticPr fontId="2" type="noConversion"/>
  </si>
  <si>
    <t>온산읍 화산리 1000-1</t>
    <phoneticPr fontId="2" type="noConversion"/>
  </si>
  <si>
    <t>서생1공원(솔잎공원)</t>
    <phoneticPr fontId="2" type="noConversion"/>
  </si>
  <si>
    <t>서생면 진하리 76-1</t>
    <phoneticPr fontId="2" type="noConversion"/>
  </si>
  <si>
    <t>서생2공원(든솔공원)</t>
    <phoneticPr fontId="2" type="noConversion"/>
  </si>
  <si>
    <t>서생면 진하리 78-1,78-2</t>
    <phoneticPr fontId="2" type="noConversion"/>
  </si>
  <si>
    <t>서생3공원(갈밭공원)</t>
    <phoneticPr fontId="2" type="noConversion"/>
  </si>
  <si>
    <t>나사어린이공원(솔암공원)</t>
    <phoneticPr fontId="2" type="noConversion"/>
  </si>
  <si>
    <t>서생면 나사리 457-2</t>
    <phoneticPr fontId="2" type="noConversion"/>
  </si>
  <si>
    <t>공원(갓골공원)</t>
    <phoneticPr fontId="2" type="noConversion"/>
  </si>
  <si>
    <t>공원(서남공원)</t>
    <phoneticPr fontId="2" type="noConversion"/>
  </si>
  <si>
    <t>공원(모두박공원)</t>
    <phoneticPr fontId="2" type="noConversion"/>
  </si>
  <si>
    <t>공원(가온공원)</t>
    <phoneticPr fontId="2" type="noConversion"/>
  </si>
  <si>
    <t>범서읍 천상리 270번지</t>
    <phoneticPr fontId="2" type="noConversion"/>
  </si>
  <si>
    <t>장검공원</t>
    <phoneticPr fontId="2" type="noConversion"/>
  </si>
  <si>
    <t>상평공원</t>
    <phoneticPr fontId="2" type="noConversion"/>
  </si>
  <si>
    <t>하평공원</t>
    <phoneticPr fontId="2" type="noConversion"/>
  </si>
  <si>
    <t>꿈마루공원</t>
    <phoneticPr fontId="2" type="noConversion"/>
  </si>
  <si>
    <t>덕하 제4공원(덕정공원)</t>
    <phoneticPr fontId="2" type="noConversion"/>
  </si>
  <si>
    <t>망양2토지 제1공원(빛솔공원)</t>
    <phoneticPr fontId="2" type="noConversion"/>
  </si>
  <si>
    <t>송대3공원</t>
    <phoneticPr fontId="2" type="noConversion"/>
  </si>
  <si>
    <t>송대4공원</t>
    <phoneticPr fontId="2" type="noConversion"/>
  </si>
  <si>
    <t>언양읍 송대리 115-2</t>
    <phoneticPr fontId="2" type="noConversion"/>
  </si>
  <si>
    <t>송대5공원</t>
    <phoneticPr fontId="2" type="noConversion"/>
  </si>
  <si>
    <t>언양읍 송대리 292-2</t>
    <phoneticPr fontId="2" type="noConversion"/>
  </si>
  <si>
    <t>온양읍 대안리 107-2 일원</t>
    <phoneticPr fontId="2" type="noConversion"/>
  </si>
  <si>
    <t>온양읍 대안리 83-2 일원</t>
    <phoneticPr fontId="2" type="noConversion"/>
  </si>
  <si>
    <t>온양읍 대안리 24-1 일원</t>
    <phoneticPr fontId="2" type="noConversion"/>
  </si>
  <si>
    <t>상북면 거리 산2 일원</t>
    <phoneticPr fontId="2" type="noConversion"/>
  </si>
  <si>
    <t>남구 어린이 공원현황</t>
    <phoneticPr fontId="2" type="noConversion"/>
  </si>
  <si>
    <t>무거3토지 제1공원(늘봄)</t>
    <phoneticPr fontId="2" type="noConversion"/>
  </si>
  <si>
    <t>무거2동 1548-4</t>
    <phoneticPr fontId="2" type="noConversion"/>
  </si>
  <si>
    <t>무거3토지 제2공원(별빛)</t>
    <phoneticPr fontId="2" type="noConversion"/>
  </si>
  <si>
    <t>무거2동 1534</t>
    <phoneticPr fontId="2" type="noConversion"/>
  </si>
  <si>
    <t>무거3토지 제3공원(해연)</t>
    <phoneticPr fontId="2" type="noConversion"/>
  </si>
  <si>
    <t>무거2동 1525</t>
    <phoneticPr fontId="2" type="noConversion"/>
  </si>
  <si>
    <t>무거2토지 제1공원(문수)</t>
    <phoneticPr fontId="2" type="noConversion"/>
  </si>
  <si>
    <t>무거2동 832-1</t>
    <phoneticPr fontId="2" type="noConversion"/>
  </si>
  <si>
    <t>무거2토지 제2공원(헐수정)</t>
    <phoneticPr fontId="2" type="noConversion"/>
  </si>
  <si>
    <t>무거2동 837</t>
    <phoneticPr fontId="2" type="noConversion"/>
  </si>
  <si>
    <t>무거1토지 제1공원(산학)</t>
    <phoneticPr fontId="2" type="noConversion"/>
  </si>
  <si>
    <t>무거2동 575-1</t>
    <phoneticPr fontId="2" type="noConversion"/>
  </si>
  <si>
    <t>무거1토지 제2공원(전골)</t>
    <phoneticPr fontId="2" type="noConversion"/>
  </si>
  <si>
    <t>무거2동 579-1</t>
    <phoneticPr fontId="2" type="noConversion"/>
  </si>
  <si>
    <t>무거2동 625-15</t>
    <phoneticPr fontId="2" type="noConversion"/>
  </si>
  <si>
    <t>삼호2택지 제1공원(삼호)</t>
    <phoneticPr fontId="2" type="noConversion"/>
  </si>
  <si>
    <t>무거1동 1442-1</t>
    <phoneticPr fontId="2" type="noConversion"/>
  </si>
  <si>
    <t>삼호2택지 제2공원(삼한)</t>
    <phoneticPr fontId="2" type="noConversion"/>
  </si>
  <si>
    <t>무거1동 1472-1</t>
    <phoneticPr fontId="2" type="noConversion"/>
  </si>
  <si>
    <t>삼호2택지 제3공원(바라미)</t>
    <phoneticPr fontId="2" type="noConversion"/>
  </si>
  <si>
    <t>무거1동 1466-1</t>
    <phoneticPr fontId="2" type="noConversion"/>
  </si>
  <si>
    <t>삼호택지 제1공원(솔숲)</t>
    <phoneticPr fontId="2" type="noConversion"/>
  </si>
  <si>
    <t>무거1동 1170-1</t>
    <phoneticPr fontId="2" type="noConversion"/>
  </si>
  <si>
    <t>삼호택지 제2공원(가시나무)</t>
    <phoneticPr fontId="2" type="noConversion"/>
  </si>
  <si>
    <t>무거1동 1206</t>
    <phoneticPr fontId="2" type="noConversion"/>
  </si>
  <si>
    <t>삼호택지 제3공원(정광)</t>
    <phoneticPr fontId="2" type="noConversion"/>
  </si>
  <si>
    <t>무거1동 1260-3</t>
    <phoneticPr fontId="2" type="noConversion"/>
  </si>
  <si>
    <t>옥동토지 제1공원(움골)</t>
    <phoneticPr fontId="2" type="noConversion"/>
  </si>
  <si>
    <t>옥동 585-1</t>
    <phoneticPr fontId="2" type="noConversion"/>
  </si>
  <si>
    <t>옥동토지 제2공원(질골)</t>
    <phoneticPr fontId="2" type="noConversion"/>
  </si>
  <si>
    <t>옥동 279-4</t>
    <phoneticPr fontId="2" type="noConversion"/>
  </si>
  <si>
    <t>옥동택지 제2공원(은월)</t>
    <phoneticPr fontId="2" type="noConversion"/>
  </si>
  <si>
    <t>옥동 1388-16</t>
    <phoneticPr fontId="2" type="noConversion"/>
  </si>
  <si>
    <t>옥동2 일단지 제1공원(쇠터)</t>
    <phoneticPr fontId="2" type="noConversion"/>
  </si>
  <si>
    <t>옥동 128-2</t>
    <phoneticPr fontId="2" type="noConversion"/>
  </si>
  <si>
    <t>봉월2 일단지 제1공원(거마)</t>
    <phoneticPr fontId="2" type="noConversion"/>
  </si>
  <si>
    <t>신정동 1847-1</t>
    <phoneticPr fontId="2" type="noConversion"/>
  </si>
  <si>
    <t>봉월 일단지 제1공원(감골)</t>
    <phoneticPr fontId="2" type="noConversion"/>
  </si>
  <si>
    <t>신정1동 1316-35</t>
    <phoneticPr fontId="2" type="noConversion"/>
  </si>
  <si>
    <t>봉월 일단지 제2공원(봉월)</t>
    <phoneticPr fontId="2" type="noConversion"/>
  </si>
  <si>
    <t>신정1동 1557-11</t>
    <phoneticPr fontId="2" type="noConversion"/>
  </si>
  <si>
    <t>봉월 일단지 제3공원(푸른)</t>
    <phoneticPr fontId="2" type="noConversion"/>
  </si>
  <si>
    <t>월봉2공구 공원(청솔)</t>
    <phoneticPr fontId="2" type="noConversion"/>
  </si>
  <si>
    <t>신정2동 689-1</t>
    <phoneticPr fontId="2" type="noConversion"/>
  </si>
  <si>
    <t>삼산일단지 제1공원(무둔실)</t>
    <phoneticPr fontId="2" type="noConversion"/>
  </si>
  <si>
    <t>신정5동 78-4</t>
    <phoneticPr fontId="2" type="noConversion"/>
  </si>
  <si>
    <t>달신 2공구 1공원(비단)</t>
    <phoneticPr fontId="2" type="noConversion"/>
  </si>
  <si>
    <t>신정5동 161-1</t>
    <phoneticPr fontId="2" type="noConversion"/>
  </si>
  <si>
    <t>달서1 일단지 제1공원(다문화)</t>
    <phoneticPr fontId="2" type="noConversion"/>
  </si>
  <si>
    <t>달동 1407-1</t>
    <phoneticPr fontId="2" type="noConversion"/>
  </si>
  <si>
    <t>달서2 일단지 제1공원(느티)</t>
    <phoneticPr fontId="2" type="noConversion"/>
  </si>
  <si>
    <t>달동 1392-3</t>
    <phoneticPr fontId="2" type="noConversion"/>
  </si>
  <si>
    <t>달동1 일단지 제1공원(하나)</t>
    <phoneticPr fontId="2" type="noConversion"/>
  </si>
  <si>
    <t>달동 1377-6</t>
    <phoneticPr fontId="2" type="noConversion"/>
  </si>
  <si>
    <t>달동2 일단지 제1공원(어울)</t>
    <phoneticPr fontId="2" type="noConversion"/>
  </si>
  <si>
    <t>달동 1373-1</t>
    <phoneticPr fontId="2" type="noConversion"/>
  </si>
  <si>
    <t>달동택지 제1공원(동평)</t>
    <phoneticPr fontId="2" type="noConversion"/>
  </si>
  <si>
    <t>달동 134-1</t>
    <phoneticPr fontId="2" type="noConversion"/>
  </si>
  <si>
    <t>달동택지 제2공원(희망)</t>
    <phoneticPr fontId="2" type="noConversion"/>
  </si>
  <si>
    <t>달동 119-3</t>
    <phoneticPr fontId="2" type="noConversion"/>
  </si>
  <si>
    <t>달동택지 제3공원(쉼터)</t>
    <phoneticPr fontId="2" type="noConversion"/>
  </si>
  <si>
    <t>달동 118-2</t>
    <phoneticPr fontId="2" type="noConversion"/>
  </si>
  <si>
    <t>삼신토지 제1공원(웨딩테마)</t>
    <phoneticPr fontId="2" type="noConversion"/>
  </si>
  <si>
    <t>삼산동 1495-1</t>
    <phoneticPr fontId="2" type="noConversion"/>
  </si>
  <si>
    <t>삼신토지 제2공원(벚꽃)</t>
    <phoneticPr fontId="2" type="noConversion"/>
  </si>
  <si>
    <t>삼산동 1490-1</t>
    <phoneticPr fontId="2" type="noConversion"/>
  </si>
  <si>
    <t>삼신토지 제3공원(가람)</t>
    <phoneticPr fontId="2" type="noConversion"/>
  </si>
  <si>
    <t>삼산동 1459-2</t>
    <phoneticPr fontId="2" type="noConversion"/>
  </si>
  <si>
    <t>삼신토지 제4공원(은비)</t>
    <phoneticPr fontId="2" type="noConversion"/>
  </si>
  <si>
    <t>삼산동 1461-2</t>
    <phoneticPr fontId="2" type="noConversion"/>
  </si>
  <si>
    <t>삼신토지 제5공원(강변)</t>
    <phoneticPr fontId="2" type="noConversion"/>
  </si>
  <si>
    <t>삼산동 1463-1</t>
    <phoneticPr fontId="2" type="noConversion"/>
  </si>
  <si>
    <t>달리토지 제1공원(마단)</t>
    <phoneticPr fontId="2" type="noConversion"/>
  </si>
  <si>
    <t>달동 1337-9</t>
    <phoneticPr fontId="2" type="noConversion"/>
  </si>
  <si>
    <t>달리토지 제2공원(분홍)</t>
    <phoneticPr fontId="2" type="noConversion"/>
  </si>
  <si>
    <t>달동 1345-6</t>
    <phoneticPr fontId="2" type="noConversion"/>
  </si>
  <si>
    <t>달리토지 제3공원(정다운)</t>
    <phoneticPr fontId="2" type="noConversion"/>
  </si>
  <si>
    <t>달동 1352-1</t>
    <phoneticPr fontId="2" type="noConversion"/>
  </si>
  <si>
    <t>달리토지 제4공원(비둘기)</t>
    <phoneticPr fontId="2" type="noConversion"/>
  </si>
  <si>
    <t>달동 1332-2</t>
    <phoneticPr fontId="2" type="noConversion"/>
  </si>
  <si>
    <t>달리토지 제5공원(햇살)</t>
    <phoneticPr fontId="2" type="noConversion"/>
  </si>
  <si>
    <t>달동 1349-2</t>
    <phoneticPr fontId="2" type="noConversion"/>
  </si>
  <si>
    <t>달동2토지 제1공원(목화)</t>
    <phoneticPr fontId="2" type="noConversion"/>
  </si>
  <si>
    <t>달동 1268-7</t>
    <phoneticPr fontId="2" type="noConversion"/>
  </si>
  <si>
    <t>달동2토지 제2공원(자두)</t>
    <phoneticPr fontId="2" type="noConversion"/>
  </si>
  <si>
    <t>달동 1260-1</t>
    <phoneticPr fontId="2" type="noConversion"/>
  </si>
  <si>
    <t>달동2토지 제3공원(동그라미)</t>
    <phoneticPr fontId="2" type="noConversion"/>
  </si>
  <si>
    <t>달동 1293-3</t>
    <phoneticPr fontId="2" type="noConversion"/>
  </si>
  <si>
    <t>달동2토지 제4공원(초록빛)</t>
    <phoneticPr fontId="2" type="noConversion"/>
  </si>
  <si>
    <t>달동 1289-4</t>
    <phoneticPr fontId="2" type="noConversion"/>
  </si>
  <si>
    <t>삼산동 1476-5</t>
    <phoneticPr fontId="2" type="noConversion"/>
  </si>
  <si>
    <t>달삼토지 제2공원(아름)</t>
    <phoneticPr fontId="2" type="noConversion"/>
  </si>
  <si>
    <t>달동 1303-4</t>
    <phoneticPr fontId="2" type="noConversion"/>
  </si>
  <si>
    <t>달삼토지 제3공원(새롬)</t>
    <phoneticPr fontId="2" type="noConversion"/>
  </si>
  <si>
    <t>달동 1307-5</t>
    <phoneticPr fontId="2" type="noConversion"/>
  </si>
  <si>
    <t>삼산1토지 제1공원(한마음)</t>
    <phoneticPr fontId="2" type="noConversion"/>
  </si>
  <si>
    <t>삼산동 1534</t>
    <phoneticPr fontId="2" type="noConversion"/>
  </si>
  <si>
    <t>삼산1토지 제2공원(풀빛)</t>
    <phoneticPr fontId="2" type="noConversion"/>
  </si>
  <si>
    <t>삼산동 1549-1</t>
    <phoneticPr fontId="2" type="noConversion"/>
  </si>
  <si>
    <t>삼산1토지 제3공원(이슬)</t>
    <phoneticPr fontId="2" type="noConversion"/>
  </si>
  <si>
    <t>삼산동 1533-1</t>
    <phoneticPr fontId="2" type="noConversion"/>
  </si>
  <si>
    <t>삼산1토지 제4공원(포그니)</t>
    <phoneticPr fontId="2" type="noConversion"/>
  </si>
  <si>
    <t>삼산동 1560-1</t>
    <phoneticPr fontId="2" type="noConversion"/>
  </si>
  <si>
    <t>삼산1토지 제5공원(한빛)</t>
    <phoneticPr fontId="2" type="noConversion"/>
  </si>
  <si>
    <t>삼산동 1573-1</t>
    <phoneticPr fontId="2" type="noConversion"/>
  </si>
  <si>
    <t>삼산2토지 제1공원(삼산)</t>
    <phoneticPr fontId="2" type="noConversion"/>
  </si>
  <si>
    <t>삼산동 1601-4</t>
    <phoneticPr fontId="2" type="noConversion"/>
  </si>
  <si>
    <t>삼산2토지 제2공원(갈밭)</t>
    <phoneticPr fontId="2" type="noConversion"/>
  </si>
  <si>
    <t>삼산동 1595</t>
    <phoneticPr fontId="2" type="noConversion"/>
  </si>
  <si>
    <t>수암2 일단지 제1공원(수암)</t>
    <phoneticPr fontId="2" type="noConversion"/>
  </si>
  <si>
    <t>야음3동 753-7</t>
    <phoneticPr fontId="2" type="noConversion"/>
  </si>
  <si>
    <t>달서 제3공원(동백)</t>
    <phoneticPr fontId="2" type="noConversion"/>
  </si>
  <si>
    <t>달동 773-3</t>
    <phoneticPr fontId="2" type="noConversion"/>
  </si>
  <si>
    <t>옥동3토지 제1공원(격동)</t>
    <phoneticPr fontId="2" type="noConversion"/>
  </si>
  <si>
    <t>옥동 258-3</t>
    <phoneticPr fontId="2" type="noConversion"/>
  </si>
  <si>
    <t>옥동3토지 제2공원(새싹)</t>
    <phoneticPr fontId="2" type="noConversion"/>
  </si>
  <si>
    <t>옥동 263-2</t>
    <phoneticPr fontId="2" type="noConversion"/>
  </si>
  <si>
    <t>굴화택지 제1공원(굴화)</t>
    <phoneticPr fontId="2" type="noConversion"/>
  </si>
  <si>
    <t>무거동 275-2</t>
    <phoneticPr fontId="2" type="noConversion"/>
  </si>
  <si>
    <t>굴화택지 제3공원(누리에)</t>
    <phoneticPr fontId="2" type="noConversion"/>
  </si>
  <si>
    <t>무거2동 281-1</t>
    <phoneticPr fontId="2" type="noConversion"/>
  </si>
  <si>
    <t>삼산본동토지 제1공원(다정)</t>
    <phoneticPr fontId="2" type="noConversion"/>
  </si>
  <si>
    <t>삼산동 182-3</t>
    <phoneticPr fontId="2" type="noConversion"/>
  </si>
  <si>
    <t>삼산본동토지 제2공원(다감)</t>
    <phoneticPr fontId="2" type="noConversion"/>
  </si>
  <si>
    <t>삼산동 182-2</t>
    <phoneticPr fontId="2" type="noConversion"/>
  </si>
  <si>
    <t>삼산본동토지 제3공원(오산)</t>
    <phoneticPr fontId="2" type="noConversion"/>
  </si>
  <si>
    <t>삼산동 172-2</t>
    <phoneticPr fontId="2" type="noConversion"/>
  </si>
  <si>
    <t>삼산본동토지 제4공원(감나무)</t>
    <phoneticPr fontId="2" type="noConversion"/>
  </si>
  <si>
    <t>삼산동 164</t>
    <phoneticPr fontId="2" type="noConversion"/>
  </si>
  <si>
    <t>삼산본동토지 제5공원(편백)</t>
    <phoneticPr fontId="2" type="noConversion"/>
  </si>
  <si>
    <t>삼산동 205-1</t>
    <phoneticPr fontId="2" type="noConversion"/>
  </si>
  <si>
    <t>삼산본동토지 제6공원(해죽)</t>
    <phoneticPr fontId="2" type="noConversion"/>
  </si>
  <si>
    <t>삼산동 200-1</t>
    <phoneticPr fontId="2" type="noConversion"/>
  </si>
  <si>
    <t>삼산본동토지 제7공원(벽파)</t>
    <phoneticPr fontId="2" type="noConversion"/>
  </si>
  <si>
    <t>삼산동 195</t>
    <phoneticPr fontId="2" type="noConversion"/>
  </si>
  <si>
    <t>삼산3토지 제1공원(만남)</t>
    <phoneticPr fontId="2" type="noConversion"/>
  </si>
  <si>
    <t>삼산3토지 제2공원(이수)</t>
    <phoneticPr fontId="2" type="noConversion"/>
  </si>
  <si>
    <t>옥현택지 제1공원(구슬)</t>
    <phoneticPr fontId="2" type="noConversion"/>
  </si>
  <si>
    <t>무거2동 477-3</t>
    <phoneticPr fontId="2" type="noConversion"/>
  </si>
  <si>
    <t>옥현택지 제2공원(옥산)</t>
    <phoneticPr fontId="2" type="noConversion"/>
  </si>
  <si>
    <t>무거2동 479</t>
    <phoneticPr fontId="2" type="noConversion"/>
  </si>
  <si>
    <t>옥현택지 제3공원(샘골)</t>
    <phoneticPr fontId="2" type="noConversion"/>
  </si>
  <si>
    <t>무거2동 470</t>
    <phoneticPr fontId="2" type="noConversion"/>
  </si>
  <si>
    <t>옥현택지 제4공원(약수)</t>
    <phoneticPr fontId="2" type="noConversion"/>
  </si>
  <si>
    <t>무거2동 488-12</t>
    <phoneticPr fontId="2" type="noConversion"/>
  </si>
  <si>
    <t>굴화2택지 공원(굴화강변)</t>
    <phoneticPr fontId="2" type="noConversion"/>
  </si>
  <si>
    <t>무거동 261</t>
    <phoneticPr fontId="2" type="noConversion"/>
  </si>
  <si>
    <t>신정4지구공원(신정)</t>
    <phoneticPr fontId="2" type="noConversion"/>
  </si>
  <si>
    <t>신정3동 333 일원</t>
    <phoneticPr fontId="2" type="noConversion"/>
  </si>
  <si>
    <t>선암1토지 제1공원</t>
    <phoneticPr fontId="2" type="noConversion"/>
  </si>
  <si>
    <t>신정동 884-1</t>
    <phoneticPr fontId="2" type="noConversion"/>
  </si>
  <si>
    <t>공원(넝쿨빌라_문수2차 아이파트일원)</t>
    <phoneticPr fontId="2" type="noConversion"/>
  </si>
  <si>
    <t>야음2지구공원</t>
    <phoneticPr fontId="2" type="noConversion"/>
  </si>
  <si>
    <t>구교공원</t>
  </si>
  <si>
    <t>중구 반구동 38-3 일원</t>
  </si>
  <si>
    <t>성안동 373-3 일원</t>
    <phoneticPr fontId="2" type="noConversion"/>
  </si>
  <si>
    <t>성안동 370-2 일원</t>
    <phoneticPr fontId="2" type="noConversion"/>
  </si>
  <si>
    <t>성안동 470-1 일원</t>
    <phoneticPr fontId="2" type="noConversion"/>
  </si>
  <si>
    <t>성안동 477-1 일원</t>
    <phoneticPr fontId="2" type="noConversion"/>
  </si>
  <si>
    <t>성안동 489-5 일원</t>
    <phoneticPr fontId="2" type="noConversion"/>
  </si>
  <si>
    <t>성안동 486-5 일원</t>
    <phoneticPr fontId="2" type="noConversion"/>
  </si>
  <si>
    <t>성안동 508-1 일원</t>
    <phoneticPr fontId="2" type="noConversion"/>
  </si>
  <si>
    <t>성안동 517 일원</t>
    <phoneticPr fontId="2" type="noConversion"/>
  </si>
  <si>
    <t>서동 41-1 일원</t>
    <phoneticPr fontId="2" type="noConversion"/>
  </si>
  <si>
    <t>서동 60-8 일원</t>
    <phoneticPr fontId="2" type="noConversion"/>
  </si>
  <si>
    <t>서동 69-1 일원</t>
    <phoneticPr fontId="2" type="noConversion"/>
  </si>
  <si>
    <t>다운동 516-1 일원</t>
    <phoneticPr fontId="2" type="noConversion"/>
  </si>
  <si>
    <t>다운동 579 일원</t>
    <phoneticPr fontId="2" type="noConversion"/>
  </si>
  <si>
    <t>다운동 800 일원</t>
    <phoneticPr fontId="2" type="noConversion"/>
  </si>
  <si>
    <t>태화동 929 일원</t>
    <phoneticPr fontId="2" type="noConversion"/>
  </si>
  <si>
    <t>태화동 856 일원</t>
    <phoneticPr fontId="2" type="noConversion"/>
  </si>
  <si>
    <t>태화동 834-1 일원</t>
    <phoneticPr fontId="2" type="noConversion"/>
  </si>
  <si>
    <t>태화동 715 일원</t>
    <phoneticPr fontId="2" type="noConversion"/>
  </si>
  <si>
    <t>남외동 8-8 일원</t>
    <phoneticPr fontId="2" type="noConversion"/>
  </si>
  <si>
    <t>복산동 354 일원</t>
    <phoneticPr fontId="2" type="noConversion"/>
  </si>
  <si>
    <t>복산동 205-1 일원</t>
    <phoneticPr fontId="2" type="noConversion"/>
  </si>
  <si>
    <t>학성동 32-5 일원</t>
    <phoneticPr fontId="2" type="noConversion"/>
  </si>
  <si>
    <t>반구동 108-19 일원</t>
    <phoneticPr fontId="2" type="noConversion"/>
  </si>
  <si>
    <t>우암공원</t>
  </si>
  <si>
    <t>신정2동 1891</t>
  </si>
  <si>
    <t>삼산동 1648-1</t>
  </si>
  <si>
    <t>선암동 594-4 일원</t>
    <phoneticPr fontId="2" type="noConversion"/>
  </si>
  <si>
    <t>선암동 563 일원</t>
    <phoneticPr fontId="2" type="noConversion"/>
  </si>
  <si>
    <t>상개동 150-8 일원</t>
    <phoneticPr fontId="2" type="noConversion"/>
  </si>
  <si>
    <t>신정동 902 일원</t>
    <phoneticPr fontId="2" type="noConversion"/>
  </si>
  <si>
    <t>신정동 931-31 일원</t>
    <phoneticPr fontId="2" type="noConversion"/>
  </si>
  <si>
    <t>신정동 1645-3 4일원</t>
    <phoneticPr fontId="2" type="noConversion"/>
  </si>
  <si>
    <t>전하동 641-3 일원</t>
  </si>
  <si>
    <t>목장공원</t>
  </si>
  <si>
    <t>큰골공원</t>
  </si>
  <si>
    <t>하늘마루공원</t>
  </si>
  <si>
    <t>동부동 산 147 일원</t>
    <phoneticPr fontId="2" type="noConversion"/>
  </si>
  <si>
    <t>전하동 544</t>
    <phoneticPr fontId="2" type="noConversion"/>
  </si>
  <si>
    <t>전하동 627 일원</t>
    <phoneticPr fontId="2" type="noConversion"/>
  </si>
  <si>
    <t>전하동 660-3 일원</t>
    <phoneticPr fontId="2" type="noConversion"/>
  </si>
  <si>
    <t>야음동 725-25 외 2필지</t>
    <phoneticPr fontId="2" type="noConversion"/>
  </si>
  <si>
    <t>야음동 408-3 일원</t>
    <phoneticPr fontId="2" type="noConversion"/>
  </si>
  <si>
    <t>신정동1645-34 일원</t>
    <phoneticPr fontId="2" type="noConversion"/>
  </si>
  <si>
    <t>온양읍 대안리 183-1</t>
    <phoneticPr fontId="2" type="noConversion"/>
  </si>
  <si>
    <t>온양읍 대안리 178-4</t>
    <phoneticPr fontId="2" type="noConversion"/>
  </si>
  <si>
    <t>언양읍 동부리 347-1</t>
    <phoneticPr fontId="2" type="noConversion"/>
  </si>
  <si>
    <t>삼남면 방기리 596</t>
    <phoneticPr fontId="2" type="noConversion"/>
  </si>
  <si>
    <t>삼남면 방기리 972-7</t>
    <phoneticPr fontId="2" type="noConversion"/>
  </si>
  <si>
    <t>삼남면 방기리 955-8</t>
    <phoneticPr fontId="2" type="noConversion"/>
  </si>
  <si>
    <t>삼남면 방기리 968-5</t>
    <phoneticPr fontId="2" type="noConversion"/>
  </si>
  <si>
    <t>삼남면 방기리 953-7</t>
    <phoneticPr fontId="2" type="noConversion"/>
  </si>
  <si>
    <t>삼남면 방기리 623-3</t>
    <phoneticPr fontId="2" type="noConversion"/>
  </si>
  <si>
    <t>범서읍 구영리 717-5</t>
    <phoneticPr fontId="2" type="noConversion"/>
  </si>
  <si>
    <t>범서읍 굴화리 755-7</t>
    <phoneticPr fontId="2" type="noConversion"/>
  </si>
  <si>
    <t>범서읍 굴화리 755-6</t>
    <phoneticPr fontId="2" type="noConversion"/>
  </si>
  <si>
    <t>범서읍 구영리 404-1 일원</t>
    <phoneticPr fontId="2" type="noConversion"/>
  </si>
  <si>
    <t>범서읍 구영리 산160- 1일원</t>
    <phoneticPr fontId="2" type="noConversion"/>
  </si>
  <si>
    <t>삼남면 교동리30 일원</t>
    <phoneticPr fontId="2" type="noConversion"/>
  </si>
  <si>
    <t>온양읍 망양리 480-11 일원</t>
    <phoneticPr fontId="2" type="noConversion"/>
  </si>
  <si>
    <t>청량면 덕하리 일원</t>
    <phoneticPr fontId="2" type="noConversion"/>
  </si>
  <si>
    <t>범서읍 서사리 295 일원</t>
    <phoneticPr fontId="2" type="noConversion"/>
  </si>
  <si>
    <t>다운동 262-1 일원</t>
    <phoneticPr fontId="2" type="noConversion"/>
  </si>
  <si>
    <t>다운동 391 일원</t>
    <phoneticPr fontId="2" type="noConversion"/>
  </si>
  <si>
    <t>무거1동 327-26</t>
  </si>
  <si>
    <t>신정5동 34-73</t>
  </si>
  <si>
    <t>무거1토지 제4공원(진등)</t>
    <phoneticPr fontId="2" type="noConversion"/>
  </si>
  <si>
    <t>남구</t>
    <phoneticPr fontId="2" type="noConversion"/>
  </si>
  <si>
    <t>처용공원</t>
    <phoneticPr fontId="2" type="noConversion"/>
  </si>
  <si>
    <t>황성동 693 일원</t>
    <phoneticPr fontId="2" type="noConversion"/>
  </si>
  <si>
    <t>삼호공원</t>
    <phoneticPr fontId="2" type="noConversion"/>
  </si>
  <si>
    <t>무거동 1225 일원</t>
    <phoneticPr fontId="2" type="noConversion"/>
  </si>
  <si>
    <t>북구</t>
    <phoneticPr fontId="2" type="noConversion"/>
  </si>
  <si>
    <t>무룡산공원</t>
    <phoneticPr fontId="2" type="noConversion"/>
  </si>
  <si>
    <t>연암동, 어물동 일원</t>
    <phoneticPr fontId="2" type="noConversion"/>
  </si>
  <si>
    <t>울주군</t>
    <phoneticPr fontId="2" type="noConversion"/>
  </si>
  <si>
    <t>목도
상록수림공원</t>
    <phoneticPr fontId="2" type="noConversion"/>
  </si>
  <si>
    <t>못안공원</t>
    <phoneticPr fontId="2" type="noConversion"/>
  </si>
  <si>
    <t>상북면 지내리 일원</t>
    <phoneticPr fontId="2" type="noConversion"/>
  </si>
  <si>
    <t>언양문화공원</t>
    <phoneticPr fontId="2" type="noConversion"/>
  </si>
  <si>
    <t>언양읍 어음리 일원</t>
    <phoneticPr fontId="2" type="noConversion"/>
  </si>
  <si>
    <t>진하해양
레포츠공원</t>
    <phoneticPr fontId="2" type="noConversion"/>
  </si>
  <si>
    <t>서생면 진하해변길
109-26 일원</t>
    <phoneticPr fontId="2" type="noConversion"/>
  </si>
  <si>
    <t>소계</t>
    <phoneticPr fontId="2" type="noConversion"/>
  </si>
  <si>
    <t>소계</t>
    <phoneticPr fontId="2" type="noConversion"/>
  </si>
  <si>
    <t>주전공원</t>
    <phoneticPr fontId="2" type="noConversion"/>
  </si>
  <si>
    <t>주전동 산206-14 일원</t>
    <phoneticPr fontId="2" type="noConversion"/>
  </si>
  <si>
    <t>화정동 산53 일원</t>
    <phoneticPr fontId="2" type="noConversion"/>
  </si>
  <si>
    <t>화봉동 445-1 일원</t>
    <phoneticPr fontId="2" type="noConversion"/>
  </si>
  <si>
    <t>연암동 378 일원</t>
    <phoneticPr fontId="2" type="noConversion"/>
  </si>
  <si>
    <t>호계동 산22 일원</t>
    <phoneticPr fontId="2" type="noConversion"/>
  </si>
  <si>
    <t>진장동 576 일원</t>
    <phoneticPr fontId="2" type="noConversion"/>
  </si>
  <si>
    <t>명촌동 683 일원</t>
    <phoneticPr fontId="2" type="noConversion"/>
  </si>
  <si>
    <t>매곡동 351-9 일원</t>
    <phoneticPr fontId="2" type="noConversion"/>
  </si>
  <si>
    <t>화봉동 1471-4 일원</t>
    <phoneticPr fontId="2" type="noConversion"/>
  </si>
  <si>
    <t>화봉동 1469-1 일원</t>
    <phoneticPr fontId="2" type="noConversion"/>
  </si>
  <si>
    <t>당사동 산122 일원</t>
    <phoneticPr fontId="2" type="noConversion"/>
  </si>
  <si>
    <t>효문동 989 일원</t>
    <phoneticPr fontId="2" type="noConversion"/>
  </si>
  <si>
    <t>산하동 116 일원</t>
    <phoneticPr fontId="2" type="noConversion"/>
  </si>
  <si>
    <t>산하동 302 일원</t>
    <phoneticPr fontId="2" type="noConversion"/>
  </si>
  <si>
    <t>산하동 677 일원</t>
    <phoneticPr fontId="2" type="noConversion"/>
  </si>
  <si>
    <t>구유동 27-1 일원</t>
    <phoneticPr fontId="2" type="noConversion"/>
  </si>
  <si>
    <t>양정동 229-9일원</t>
    <phoneticPr fontId="2" type="noConversion"/>
  </si>
  <si>
    <t>소계</t>
    <phoneticPr fontId="2" type="noConversion"/>
  </si>
  <si>
    <t>전하1주거제1소공원</t>
    <phoneticPr fontId="2" type="noConversion"/>
  </si>
  <si>
    <t>전하동 765-4 일원</t>
    <phoneticPr fontId="2" type="noConversion"/>
  </si>
  <si>
    <t>전하1주거제2소공원</t>
    <phoneticPr fontId="2" type="noConversion"/>
  </si>
  <si>
    <t>전하동 755-1 일원</t>
    <phoneticPr fontId="2" type="noConversion"/>
  </si>
  <si>
    <t>전하1주거제3소공원</t>
    <phoneticPr fontId="2" type="noConversion"/>
  </si>
  <si>
    <t>전하동 756-24 일원</t>
    <phoneticPr fontId="2" type="noConversion"/>
  </si>
  <si>
    <t>전하1주거제4소공원</t>
    <phoneticPr fontId="2" type="noConversion"/>
  </si>
  <si>
    <t>전하동 748-1 일원</t>
    <phoneticPr fontId="2" type="noConversion"/>
  </si>
  <si>
    <t>전하동 738-1 일원</t>
    <phoneticPr fontId="2" type="noConversion"/>
  </si>
  <si>
    <t>동부동 98 일원</t>
    <phoneticPr fontId="2" type="noConversion"/>
  </si>
  <si>
    <t>화정동 957 일원</t>
    <phoneticPr fontId="2" type="noConversion"/>
  </si>
  <si>
    <t>서부동 산10-11 일원</t>
    <phoneticPr fontId="2" type="noConversion"/>
  </si>
  <si>
    <t>신천4지구공원</t>
    <phoneticPr fontId="2" type="noConversion"/>
  </si>
  <si>
    <t>중산동 950-1 일원</t>
    <phoneticPr fontId="2" type="noConversion"/>
  </si>
  <si>
    <t>천곡동 1157 일원</t>
    <phoneticPr fontId="2" type="noConversion"/>
  </si>
  <si>
    <t>달천동 203-2 일원</t>
    <phoneticPr fontId="2" type="noConversion"/>
  </si>
  <si>
    <t>매곡동 884-6 일원</t>
    <phoneticPr fontId="2" type="noConversion"/>
  </si>
  <si>
    <t>중산1지구공원</t>
    <phoneticPr fontId="2" type="noConversion"/>
  </si>
  <si>
    <t>양정동 500-41 일원</t>
    <phoneticPr fontId="2" type="noConversion"/>
  </si>
  <si>
    <t>당사동 92-1 일원</t>
    <phoneticPr fontId="2" type="noConversion"/>
  </si>
  <si>
    <t>진장소공원(신설)</t>
    <phoneticPr fontId="2" type="noConversion"/>
  </si>
  <si>
    <t>공원(신설)</t>
    <phoneticPr fontId="2" type="noConversion"/>
  </si>
  <si>
    <t>효문동 산68-13 일원</t>
    <phoneticPr fontId="2" type="noConversion"/>
  </si>
  <si>
    <t>효문동 산54-2 일원</t>
    <phoneticPr fontId="2" type="noConversion"/>
  </si>
  <si>
    <t>신천1공원</t>
    <phoneticPr fontId="2" type="noConversion"/>
  </si>
  <si>
    <t>신천동 99 일원</t>
    <phoneticPr fontId="2" type="noConversion"/>
  </si>
  <si>
    <t>신천2공원</t>
    <phoneticPr fontId="2" type="noConversion"/>
  </si>
  <si>
    <t>신천동 178 일원</t>
    <phoneticPr fontId="2" type="noConversion"/>
  </si>
  <si>
    <t>효문1공원</t>
    <phoneticPr fontId="2" type="noConversion"/>
  </si>
  <si>
    <t>효문2공원</t>
    <phoneticPr fontId="2" type="noConversion"/>
  </si>
  <si>
    <t>달천동 산4 일원</t>
    <phoneticPr fontId="2" type="noConversion"/>
  </si>
  <si>
    <t>언양읍 서부리 220 일원</t>
    <phoneticPr fontId="2" type="noConversion"/>
  </si>
  <si>
    <t>동부소공원</t>
    <phoneticPr fontId="2" type="noConversion"/>
  </si>
  <si>
    <t>언양읍 동부리 420-1 일원</t>
    <phoneticPr fontId="2" type="noConversion"/>
  </si>
  <si>
    <t>망향소공원</t>
    <phoneticPr fontId="2" type="noConversion"/>
  </si>
  <si>
    <t>두동면 삼정리 산141-2 일원</t>
    <phoneticPr fontId="2" type="noConversion"/>
  </si>
  <si>
    <t>도호소공원</t>
    <phoneticPr fontId="2" type="noConversion"/>
  </si>
  <si>
    <t>대안2지구소공원</t>
    <phoneticPr fontId="2" type="noConversion"/>
  </si>
  <si>
    <t>느티공원</t>
    <phoneticPr fontId="2" type="noConversion"/>
  </si>
  <si>
    <t>범서읍 굴화리 755-6 일원</t>
    <phoneticPr fontId="2" type="noConversion"/>
  </si>
  <si>
    <t>바램공원</t>
    <phoneticPr fontId="2" type="noConversion"/>
  </si>
  <si>
    <t>범서읍 굴화리 748-8 일원</t>
    <phoneticPr fontId="2" type="noConversion"/>
  </si>
  <si>
    <t>청량면 용암리 977 일원</t>
    <phoneticPr fontId="2" type="noConversion"/>
  </si>
  <si>
    <t>서부2지구소공원</t>
    <phoneticPr fontId="2" type="noConversion"/>
  </si>
  <si>
    <t>언양읍 서부리 291-1 일원</t>
    <phoneticPr fontId="2" type="noConversion"/>
  </si>
  <si>
    <t>두서면 활천리 815-4</t>
    <phoneticPr fontId="2" type="noConversion"/>
  </si>
  <si>
    <t>두동면 봉계리 310-40 일원</t>
    <phoneticPr fontId="2" type="noConversion"/>
  </si>
  <si>
    <t>교동소공원</t>
    <phoneticPr fontId="2" type="noConversion"/>
  </si>
  <si>
    <t>두서면 활천리 산57 일원</t>
    <phoneticPr fontId="2" type="noConversion"/>
  </si>
  <si>
    <t>삼남면 활천리 816-4</t>
    <phoneticPr fontId="2" type="noConversion"/>
  </si>
  <si>
    <t>삼남면 가천리 1051-83</t>
    <phoneticPr fontId="2" type="noConversion"/>
  </si>
  <si>
    <t>반천소공원</t>
    <phoneticPr fontId="2" type="noConversion"/>
  </si>
  <si>
    <t>언양읍 반천리 산161-3 일원</t>
    <phoneticPr fontId="2" type="noConversion"/>
  </si>
  <si>
    <t>상북면 거리 675 일원</t>
    <phoneticPr fontId="2" type="noConversion"/>
  </si>
  <si>
    <t>상북면 거리 666-1 일원</t>
    <phoneticPr fontId="2" type="noConversion"/>
  </si>
  <si>
    <t>열박공원</t>
    <phoneticPr fontId="2" type="noConversion"/>
  </si>
  <si>
    <t>옥교 학산토지 제2공원(행복)</t>
    <phoneticPr fontId="2" type="noConversion"/>
  </si>
  <si>
    <t>학성동 463-1 일원</t>
    <phoneticPr fontId="2" type="noConversion"/>
  </si>
  <si>
    <t>학성토지 제1공원(옥성)</t>
    <phoneticPr fontId="2" type="noConversion"/>
  </si>
  <si>
    <t>학성동 156-4 일원</t>
    <phoneticPr fontId="2" type="noConversion"/>
  </si>
  <si>
    <t>남외2토지 제1공원(남외)</t>
    <phoneticPr fontId="2" type="noConversion"/>
  </si>
  <si>
    <t>남외동 996-8 일원</t>
    <phoneticPr fontId="2" type="noConversion"/>
  </si>
  <si>
    <t>남외토지 제2공원(내황)</t>
    <phoneticPr fontId="2" type="noConversion"/>
  </si>
  <si>
    <t>반구동 784-7 일원</t>
    <phoneticPr fontId="2" type="noConversion"/>
  </si>
  <si>
    <t>남외토지 제3공원(학남)</t>
    <phoneticPr fontId="2" type="noConversion"/>
  </si>
  <si>
    <t>학성동 83-23 일원</t>
    <phoneticPr fontId="2" type="noConversion"/>
  </si>
  <si>
    <t>태화2토지 제1공원(신기)</t>
    <phoneticPr fontId="2" type="noConversion"/>
  </si>
  <si>
    <t>태화동 453-10 일원</t>
    <phoneticPr fontId="2" type="noConversion"/>
  </si>
  <si>
    <t>태화2토지 제2공원(새터)</t>
    <phoneticPr fontId="2" type="noConversion"/>
  </si>
  <si>
    <t>태화동 478-1 일원</t>
    <phoneticPr fontId="2" type="noConversion"/>
  </si>
  <si>
    <t>성안토지 제8공원(적십자)</t>
    <phoneticPr fontId="2" type="noConversion"/>
  </si>
  <si>
    <t>성안동 873-3</t>
    <phoneticPr fontId="2" type="noConversion"/>
  </si>
  <si>
    <t>남외운동장 제1공원(정지말)</t>
    <phoneticPr fontId="2" type="noConversion"/>
  </si>
  <si>
    <t>남외동 501-2 일원</t>
    <phoneticPr fontId="2" type="noConversion"/>
  </si>
  <si>
    <t>남외운동장 제2공원(해오름)</t>
    <phoneticPr fontId="2" type="noConversion"/>
  </si>
  <si>
    <t>남외동 502-3 일원</t>
    <phoneticPr fontId="2" type="noConversion"/>
  </si>
  <si>
    <t>유곡1지구공원(평동공원)</t>
    <phoneticPr fontId="2" type="noConversion"/>
  </si>
  <si>
    <t xml:space="preserve">유곡동 72 일원 </t>
    <phoneticPr fontId="2" type="noConversion"/>
  </si>
  <si>
    <t>어린이공원(우정)</t>
    <phoneticPr fontId="2" type="noConversion"/>
  </si>
  <si>
    <t>우정동 444 일원</t>
    <phoneticPr fontId="2" type="noConversion"/>
  </si>
  <si>
    <t>장현동 189 일원</t>
    <phoneticPr fontId="2" type="noConversion"/>
  </si>
  <si>
    <t>장현동 156-1 일원</t>
    <phoneticPr fontId="2" type="noConversion"/>
  </si>
  <si>
    <t>서동 597-4 일원</t>
    <phoneticPr fontId="2" type="noConversion"/>
  </si>
  <si>
    <t>약사동 421-1 일원</t>
    <phoneticPr fontId="2" type="noConversion"/>
  </si>
  <si>
    <t>약사동 349-1 일원</t>
    <phoneticPr fontId="2" type="noConversion"/>
  </si>
  <si>
    <t>복산동 295-1 일원</t>
    <phoneticPr fontId="2" type="noConversion"/>
  </si>
  <si>
    <t>중구 유곡동 472-3 일원</t>
    <phoneticPr fontId="2" type="noConversion"/>
  </si>
  <si>
    <t>중구 약사동 884 일원</t>
    <phoneticPr fontId="2" type="noConversion"/>
  </si>
  <si>
    <t>약사2 일단지 제1공원</t>
    <phoneticPr fontId="2" type="noConversion"/>
  </si>
  <si>
    <t>약사동 800-11 일원</t>
    <phoneticPr fontId="2" type="noConversion"/>
  </si>
  <si>
    <t>호계동 983번지</t>
    <phoneticPr fontId="2" type="noConversion"/>
  </si>
  <si>
    <t>호계동 1017번지</t>
    <phoneticPr fontId="2" type="noConversion"/>
  </si>
  <si>
    <t>호계동 1043번지</t>
    <phoneticPr fontId="2" type="noConversion"/>
  </si>
  <si>
    <t>언양읍동부리334일대</t>
    <phoneticPr fontId="2" type="noConversion"/>
  </si>
  <si>
    <t>강동해안공원</t>
    <phoneticPr fontId="2" type="noConversion"/>
  </si>
  <si>
    <t>강동 해안변 일원</t>
    <phoneticPr fontId="2" type="noConversion"/>
  </si>
  <si>
    <t>두왕동 778번지</t>
    <phoneticPr fontId="2" type="noConversion"/>
  </si>
  <si>
    <t>해오름공원</t>
    <phoneticPr fontId="2" type="noConversion"/>
  </si>
  <si>
    <t>산하누림공원</t>
    <phoneticPr fontId="2" type="noConversion"/>
  </si>
  <si>
    <t>강동중앙공원</t>
    <phoneticPr fontId="2" type="noConversion"/>
  </si>
  <si>
    <t>청량읍 덕하리490-4일원</t>
    <phoneticPr fontId="2" type="noConversion"/>
  </si>
  <si>
    <t>범서읍 서사리 산30-10 일원</t>
    <phoneticPr fontId="2" type="noConversion"/>
  </si>
  <si>
    <t>범서읍 천상리 745-1일원</t>
    <phoneticPr fontId="2" type="noConversion"/>
  </si>
  <si>
    <t>공원</t>
    <phoneticPr fontId="2" type="noConversion"/>
  </si>
  <si>
    <t>근린공원</t>
    <phoneticPr fontId="2" type="noConversion"/>
  </si>
  <si>
    <t>근린공원</t>
    <phoneticPr fontId="2" type="noConversion"/>
  </si>
  <si>
    <t>학성동 73 일원</t>
    <phoneticPr fontId="2" type="noConversion"/>
  </si>
  <si>
    <t>우정동 산28 일원</t>
    <phoneticPr fontId="2" type="noConversion"/>
  </si>
  <si>
    <t>장현동 127 일원</t>
    <phoneticPr fontId="2" type="noConversion"/>
  </si>
  <si>
    <t>남구</t>
    <phoneticPr fontId="2" type="noConversion"/>
  </si>
  <si>
    <t>선암공원</t>
    <phoneticPr fontId="2" type="noConversion"/>
  </si>
  <si>
    <t>남산공원</t>
    <phoneticPr fontId="2" type="noConversion"/>
  </si>
  <si>
    <t>신정동 산96-1 일원</t>
    <phoneticPr fontId="2" type="noConversion"/>
  </si>
  <si>
    <t>성암공원</t>
    <phoneticPr fontId="2" type="noConversion"/>
  </si>
  <si>
    <t>용연동 산145 일원</t>
    <phoneticPr fontId="2" type="noConversion"/>
  </si>
  <si>
    <t>장생포공원</t>
    <phoneticPr fontId="2" type="noConversion"/>
  </si>
  <si>
    <t>장생포동 산1 일원</t>
    <phoneticPr fontId="2" type="noConversion"/>
  </si>
  <si>
    <t>상개공원</t>
    <phoneticPr fontId="2" type="noConversion"/>
  </si>
  <si>
    <t>상개동 산20 일원</t>
    <phoneticPr fontId="2" type="noConversion"/>
  </si>
  <si>
    <t>여천공원</t>
    <phoneticPr fontId="2" type="noConversion"/>
  </si>
  <si>
    <t>여천동 산38-2 일원</t>
    <phoneticPr fontId="2" type="noConversion"/>
  </si>
  <si>
    <t>문화공원</t>
    <phoneticPr fontId="2" type="noConversion"/>
  </si>
  <si>
    <t>달동 416-1 일원</t>
    <phoneticPr fontId="2" type="noConversion"/>
  </si>
  <si>
    <t>울산대공원</t>
    <phoneticPr fontId="2" type="noConversion"/>
  </si>
  <si>
    <t>옥동 산256 일원</t>
    <phoneticPr fontId="2" type="noConversion"/>
  </si>
  <si>
    <t>배남공원</t>
    <phoneticPr fontId="2" type="noConversion"/>
  </si>
  <si>
    <t>용연동 580-1 일원</t>
    <phoneticPr fontId="2" type="noConversion"/>
  </si>
  <si>
    <t>여천1호공원</t>
    <phoneticPr fontId="2" type="noConversion"/>
  </si>
  <si>
    <t>여천동 355-5 일원</t>
    <phoneticPr fontId="2" type="noConversion"/>
  </si>
  <si>
    <t>용연제2공원</t>
    <phoneticPr fontId="2" type="noConversion"/>
  </si>
  <si>
    <t>성암동 205-1 일원</t>
    <phoneticPr fontId="2" type="noConversion"/>
  </si>
  <si>
    <t>옥현공원</t>
    <phoneticPr fontId="2" type="noConversion"/>
  </si>
  <si>
    <t>무거동 475-1 일원</t>
    <phoneticPr fontId="2" type="noConversion"/>
  </si>
  <si>
    <t>대현공원</t>
    <phoneticPr fontId="2" type="noConversion"/>
  </si>
  <si>
    <t>부곡동 19-5 일원</t>
    <phoneticPr fontId="2" type="noConversion"/>
  </si>
  <si>
    <t>미골공원</t>
    <phoneticPr fontId="2" type="noConversion"/>
  </si>
  <si>
    <t>두왕동 749-2번지</t>
    <phoneticPr fontId="2" type="noConversion"/>
  </si>
  <si>
    <t>함박산공원</t>
    <phoneticPr fontId="2" type="noConversion"/>
  </si>
  <si>
    <t>두왕동 767-1번지</t>
    <phoneticPr fontId="2" type="noConversion"/>
  </si>
  <si>
    <t>동구</t>
    <phoneticPr fontId="2" type="noConversion"/>
  </si>
  <si>
    <t>대왕암공원</t>
    <phoneticPr fontId="2" type="noConversion"/>
  </si>
  <si>
    <t>화정공원</t>
    <phoneticPr fontId="2" type="noConversion"/>
  </si>
  <si>
    <t>화정동 846-12 일원</t>
    <phoneticPr fontId="2" type="noConversion"/>
  </si>
  <si>
    <t>꽃나루공원</t>
    <phoneticPr fontId="2" type="noConversion"/>
  </si>
  <si>
    <t>방어동 926-1 일원</t>
    <phoneticPr fontId="2" type="noConversion"/>
  </si>
  <si>
    <t>비석골공원</t>
    <phoneticPr fontId="2" type="noConversion"/>
  </si>
  <si>
    <t>서부동 산56 일원</t>
    <phoneticPr fontId="2" type="noConversion"/>
  </si>
  <si>
    <t>이진공원</t>
    <phoneticPr fontId="2" type="noConversion"/>
  </si>
  <si>
    <t>덕신공원</t>
    <phoneticPr fontId="2" type="noConversion"/>
  </si>
  <si>
    <t>온산읍 덕신리 3 일원</t>
    <phoneticPr fontId="2" type="noConversion"/>
  </si>
  <si>
    <t>덕신제2공원</t>
    <phoneticPr fontId="2" type="noConversion"/>
  </si>
  <si>
    <t>화산공원</t>
    <phoneticPr fontId="2" type="noConversion"/>
  </si>
  <si>
    <t>활천공원</t>
    <phoneticPr fontId="2" type="noConversion"/>
  </si>
  <si>
    <t>화장산공원</t>
    <phoneticPr fontId="2" type="noConversion"/>
  </si>
  <si>
    <t>천전공원</t>
    <phoneticPr fontId="2" type="noConversion"/>
  </si>
  <si>
    <t>남창공원</t>
    <phoneticPr fontId="2" type="noConversion"/>
  </si>
  <si>
    <t>방기공원</t>
    <phoneticPr fontId="2" type="noConversion"/>
  </si>
  <si>
    <t>두현공원</t>
    <phoneticPr fontId="2" type="noConversion"/>
  </si>
  <si>
    <t>구영공원</t>
    <phoneticPr fontId="2" type="noConversion"/>
  </si>
  <si>
    <t>천상공원</t>
    <phoneticPr fontId="2" type="noConversion"/>
  </si>
  <si>
    <t>연자도공원</t>
    <phoneticPr fontId="2" type="noConversion"/>
  </si>
  <si>
    <t>옹기문화공원</t>
    <phoneticPr fontId="2" type="noConversion"/>
  </si>
  <si>
    <t>송대1공원</t>
    <phoneticPr fontId="2" type="noConversion"/>
  </si>
  <si>
    <t>역세권
제1근린공원</t>
    <phoneticPr fontId="2" type="noConversion"/>
  </si>
  <si>
    <t>역세권
제2근린공원</t>
    <phoneticPr fontId="2" type="noConversion"/>
  </si>
  <si>
    <t>학남공원</t>
    <phoneticPr fontId="2" type="noConversion"/>
  </si>
  <si>
    <t>공원</t>
    <phoneticPr fontId="2" type="noConversion"/>
  </si>
  <si>
    <t>화봉동 1338-2</t>
    <phoneticPr fontId="2" type="noConversion"/>
  </si>
  <si>
    <t>공원</t>
    <phoneticPr fontId="2" type="noConversion"/>
  </si>
  <si>
    <t>화봉동 1339-3</t>
    <phoneticPr fontId="2" type="noConversion"/>
  </si>
  <si>
    <t>화봉동 1457-3</t>
    <phoneticPr fontId="2" type="noConversion"/>
  </si>
  <si>
    <t>화봉동 1471-1</t>
    <phoneticPr fontId="2" type="noConversion"/>
  </si>
  <si>
    <t>신천동 114-5</t>
    <phoneticPr fontId="2" type="noConversion"/>
  </si>
  <si>
    <t>상안어린이공원</t>
    <phoneticPr fontId="2" type="noConversion"/>
  </si>
  <si>
    <t>호계3공원</t>
    <phoneticPr fontId="2" type="noConversion"/>
  </si>
  <si>
    <t>화봉택지 제1공원</t>
    <phoneticPr fontId="2" type="noConversion"/>
  </si>
  <si>
    <t>화봉동 649</t>
    <phoneticPr fontId="2" type="noConversion"/>
  </si>
  <si>
    <t>화봉동 424-1</t>
    <phoneticPr fontId="2" type="noConversion"/>
  </si>
  <si>
    <t>화봉동 468-1</t>
    <phoneticPr fontId="2" type="noConversion"/>
  </si>
  <si>
    <t>연암동 404-2</t>
    <phoneticPr fontId="2" type="noConversion"/>
  </si>
  <si>
    <t>연암동 292</t>
    <phoneticPr fontId="2" type="noConversion"/>
  </si>
  <si>
    <t>연암동 379-5</t>
    <phoneticPr fontId="2" type="noConversion"/>
  </si>
  <si>
    <t>연암동 311</t>
    <phoneticPr fontId="2" type="noConversion"/>
  </si>
  <si>
    <t>성내택지 제1공원</t>
    <phoneticPr fontId="2" type="noConversion"/>
  </si>
  <si>
    <t>염포동 995-11</t>
    <phoneticPr fontId="2" type="noConversion"/>
  </si>
  <si>
    <t>매곡1공원</t>
    <phoneticPr fontId="2" type="noConversion"/>
  </si>
  <si>
    <t>매곡동 848</t>
    <phoneticPr fontId="2" type="noConversion"/>
  </si>
  <si>
    <t>호계 제1공원</t>
    <phoneticPr fontId="2" type="noConversion"/>
  </si>
  <si>
    <t>호계동 263-2</t>
    <phoneticPr fontId="2" type="noConversion"/>
  </si>
  <si>
    <t>호계동 262-1</t>
    <phoneticPr fontId="2" type="noConversion"/>
  </si>
  <si>
    <t>호계동 256</t>
    <phoneticPr fontId="2" type="noConversion"/>
  </si>
  <si>
    <t>호계동 265-8</t>
    <phoneticPr fontId="2" type="noConversion"/>
  </si>
  <si>
    <t>호계동 284-5</t>
    <phoneticPr fontId="2" type="noConversion"/>
  </si>
  <si>
    <t>호계동 276-4</t>
    <phoneticPr fontId="2" type="noConversion"/>
  </si>
  <si>
    <t>도면
번호</t>
    <phoneticPr fontId="2" type="noConversion"/>
  </si>
  <si>
    <t>연번</t>
    <phoneticPr fontId="2" type="noConversion"/>
  </si>
  <si>
    <t>공        원        명</t>
    <phoneticPr fontId="2" type="noConversion"/>
  </si>
  <si>
    <t>위            치</t>
    <phoneticPr fontId="2" type="noConversion"/>
  </si>
  <si>
    <t>면    적(㎡)</t>
    <phoneticPr fontId="2" type="noConversion"/>
  </si>
  <si>
    <t>호계동 669</t>
    <phoneticPr fontId="2" type="noConversion"/>
  </si>
  <si>
    <t>햇빛공원</t>
    <phoneticPr fontId="2" type="noConversion"/>
  </si>
  <si>
    <t>중산동 1284-7 일원</t>
    <phoneticPr fontId="2" type="noConversion"/>
  </si>
  <si>
    <t>별빛공원</t>
    <phoneticPr fontId="2" type="noConversion"/>
  </si>
  <si>
    <t>중산동 1285-7 일원</t>
    <phoneticPr fontId="2" type="noConversion"/>
  </si>
  <si>
    <t>달빛공원</t>
    <phoneticPr fontId="2" type="noConversion"/>
  </si>
  <si>
    <t>중산동 1286-7 일원</t>
    <phoneticPr fontId="2" type="noConversion"/>
  </si>
  <si>
    <t>중산동 569번지</t>
    <phoneticPr fontId="2" type="noConversion"/>
  </si>
  <si>
    <t>호계동 997번지</t>
    <phoneticPr fontId="2" type="noConversion"/>
  </si>
  <si>
    <t>호계6공원</t>
    <phoneticPr fontId="2" type="noConversion"/>
  </si>
  <si>
    <t>호계동 1028-1번지</t>
    <phoneticPr fontId="2" type="noConversion"/>
  </si>
  <si>
    <t>호계동 1041-1번지</t>
    <phoneticPr fontId="2" type="noConversion"/>
  </si>
  <si>
    <t>매곡1공원</t>
    <phoneticPr fontId="2" type="noConversion"/>
  </si>
  <si>
    <t>매곡동 901번지</t>
    <phoneticPr fontId="2" type="noConversion"/>
  </si>
  <si>
    <t>호계5공원</t>
    <phoneticPr fontId="2" type="noConversion"/>
  </si>
  <si>
    <t>호계동 1013-1번지</t>
    <phoneticPr fontId="2" type="noConversion"/>
  </si>
  <si>
    <t>조성중</t>
    <phoneticPr fontId="2" type="noConversion"/>
  </si>
  <si>
    <t>도면
번호</t>
    <phoneticPr fontId="2" type="noConversion"/>
  </si>
  <si>
    <t>연번</t>
    <phoneticPr fontId="2" type="noConversion"/>
  </si>
  <si>
    <t>공        원        명</t>
    <phoneticPr fontId="2" type="noConversion"/>
  </si>
  <si>
    <t>위            치</t>
    <phoneticPr fontId="2" type="noConversion"/>
  </si>
  <si>
    <t>면    적(㎡)</t>
    <phoneticPr fontId="2" type="noConversion"/>
  </si>
  <si>
    <t>계</t>
    <phoneticPr fontId="2" type="noConversion"/>
  </si>
  <si>
    <t>개소</t>
    <phoneticPr fontId="2" type="noConversion"/>
  </si>
  <si>
    <t>호수1공원</t>
    <phoneticPr fontId="2" type="noConversion"/>
  </si>
  <si>
    <t>호계동 596-1</t>
    <phoneticPr fontId="2" type="noConversion"/>
  </si>
  <si>
    <t>호수2공원</t>
    <phoneticPr fontId="2" type="noConversion"/>
  </si>
  <si>
    <t>호계동 633</t>
    <phoneticPr fontId="2" type="noConversion"/>
  </si>
  <si>
    <t>호수3공원</t>
    <phoneticPr fontId="2" type="noConversion"/>
  </si>
  <si>
    <t>호계동 906-1</t>
    <phoneticPr fontId="2" type="noConversion"/>
  </si>
  <si>
    <t>진장.명촌토지 제1공원</t>
    <phoneticPr fontId="2" type="noConversion"/>
  </si>
  <si>
    <t>진장동 468</t>
    <phoneticPr fontId="2" type="noConversion"/>
  </si>
  <si>
    <t>진장동 653</t>
    <phoneticPr fontId="2" type="noConversion"/>
  </si>
  <si>
    <t>명촌동 886</t>
    <phoneticPr fontId="2" type="noConversion"/>
  </si>
  <si>
    <t>명촌동 737-3</t>
    <phoneticPr fontId="2" type="noConversion"/>
  </si>
  <si>
    <t>솔바람공원</t>
    <phoneticPr fontId="2" type="noConversion"/>
  </si>
  <si>
    <t>산하동 산55-6 일원</t>
    <phoneticPr fontId="2" type="noConversion"/>
  </si>
  <si>
    <t>숲속공원</t>
    <phoneticPr fontId="2" type="noConversion"/>
  </si>
  <si>
    <t>산하동 산106-5 일원</t>
    <phoneticPr fontId="2" type="noConversion"/>
  </si>
  <si>
    <t>몽돌공원</t>
    <phoneticPr fontId="2" type="noConversion"/>
  </si>
  <si>
    <t>신천동 761 일원</t>
    <phoneticPr fontId="2" type="noConversion"/>
  </si>
  <si>
    <t>매곡중산3공원</t>
    <phoneticPr fontId="2" type="noConversion"/>
  </si>
  <si>
    <t>매곡중산4공원</t>
    <phoneticPr fontId="2" type="noConversion"/>
  </si>
  <si>
    <t>두왕동 754-1번지</t>
    <phoneticPr fontId="2" type="noConversion"/>
  </si>
  <si>
    <t>천상토지 제1공원(마루공원)</t>
    <phoneticPr fontId="2" type="noConversion"/>
  </si>
  <si>
    <t>천상토지 제2공원(한울공원)</t>
    <phoneticPr fontId="2" type="noConversion"/>
  </si>
  <si>
    <t>천상토지 제3공원(누리공원)</t>
    <phoneticPr fontId="2" type="noConversion"/>
  </si>
  <si>
    <t>천상토지 제4공원(비나리공원)</t>
    <phoneticPr fontId="2" type="noConversion"/>
  </si>
  <si>
    <t>야음동 472-59번지 일원</t>
    <phoneticPr fontId="2" type="noConversion"/>
  </si>
  <si>
    <t>매곡동 838-31번지 일원</t>
    <phoneticPr fontId="2" type="noConversion"/>
  </si>
  <si>
    <t>전하동 647-18번지 일원</t>
    <phoneticPr fontId="2" type="noConversion"/>
  </si>
  <si>
    <t>청량읍 덕하리628-1일원</t>
    <phoneticPr fontId="2" type="noConversion"/>
  </si>
  <si>
    <t>청량읍 상남리 749-1일원</t>
    <phoneticPr fontId="2" type="noConversion"/>
  </si>
  <si>
    <t>청량읍 상남리 728-1일원</t>
    <phoneticPr fontId="2" type="noConversion"/>
  </si>
  <si>
    <t>청량읍 상남리 709일원</t>
    <phoneticPr fontId="2" type="noConversion"/>
  </si>
  <si>
    <t>청량읍 상남리 776-3일원</t>
    <phoneticPr fontId="2" type="noConversion"/>
  </si>
  <si>
    <t>상북면 양등리 823-2 일원</t>
    <phoneticPr fontId="2" type="noConversion"/>
  </si>
  <si>
    <t>상천공원</t>
    <phoneticPr fontId="2" type="noConversion"/>
  </si>
  <si>
    <t>어린이공원(서원)</t>
    <phoneticPr fontId="2" type="noConversion"/>
  </si>
  <si>
    <t>주전어린이공원</t>
    <phoneticPr fontId="2" type="noConversion"/>
  </si>
  <si>
    <t>동부동 161 일원</t>
    <phoneticPr fontId="2" type="noConversion"/>
  </si>
  <si>
    <t>주전동 645 일원</t>
    <phoneticPr fontId="2" type="noConversion"/>
  </si>
  <si>
    <t>기령공원</t>
    <phoneticPr fontId="2" type="noConversion"/>
  </si>
  <si>
    <t>방어동 326-15</t>
    <phoneticPr fontId="2" type="noConversion"/>
  </si>
  <si>
    <t>삼호주공</t>
    <phoneticPr fontId="2" type="noConversion"/>
  </si>
  <si>
    <t>나눔공원</t>
    <phoneticPr fontId="2" type="noConversion"/>
  </si>
  <si>
    <t>푸른공원</t>
    <phoneticPr fontId="2" type="noConversion"/>
  </si>
  <si>
    <t>신정동 1982 일원</t>
    <phoneticPr fontId="2" type="noConversion"/>
  </si>
  <si>
    <t>중앙공원</t>
    <phoneticPr fontId="2" type="noConversion"/>
  </si>
  <si>
    <t>신정동 324 일원</t>
    <phoneticPr fontId="2" type="noConversion"/>
  </si>
  <si>
    <t>세죽공원</t>
    <phoneticPr fontId="2" type="noConversion"/>
  </si>
  <si>
    <t>황성공원</t>
    <phoneticPr fontId="2" type="noConversion"/>
  </si>
  <si>
    <t>옥신공원</t>
    <phoneticPr fontId="2" type="noConversion"/>
  </si>
  <si>
    <t>신정동 1885 일원</t>
    <phoneticPr fontId="2" type="noConversion"/>
  </si>
  <si>
    <t>황암공원</t>
    <phoneticPr fontId="2" type="noConversion"/>
  </si>
  <si>
    <t>동산공원</t>
    <phoneticPr fontId="2" type="noConversion"/>
  </si>
  <si>
    <t>신정동 1895 일원</t>
    <phoneticPr fontId="2" type="noConversion"/>
  </si>
  <si>
    <t>상아공원</t>
    <phoneticPr fontId="2" type="noConversion"/>
  </si>
  <si>
    <t>신정동 1899 일원</t>
    <phoneticPr fontId="2" type="noConversion"/>
  </si>
  <si>
    <t>신정동 1912 일원</t>
    <phoneticPr fontId="2" type="noConversion"/>
  </si>
  <si>
    <t>야음동 471-242 일원</t>
    <phoneticPr fontId="2" type="noConversion"/>
  </si>
  <si>
    <t>신복공원</t>
    <phoneticPr fontId="2" type="noConversion"/>
  </si>
  <si>
    <t>삼신공원</t>
    <phoneticPr fontId="2" type="noConversion"/>
  </si>
  <si>
    <t>선암동 734-31 일원</t>
    <phoneticPr fontId="2" type="noConversion"/>
  </si>
  <si>
    <t>온양읍 발리 486번지 일원</t>
    <phoneticPr fontId="2" type="noConversion"/>
  </si>
  <si>
    <t>온산읍 학남리 169번지 일원</t>
    <phoneticPr fontId="2" type="noConversion"/>
  </si>
  <si>
    <t>온산읍 덕신리 산60번지 일원</t>
    <phoneticPr fontId="2" type="noConversion"/>
  </si>
  <si>
    <t>A</t>
    <phoneticPr fontId="2" type="noConversion"/>
  </si>
  <si>
    <t>삼남면 가천리 57 일원</t>
    <phoneticPr fontId="2" type="noConversion"/>
  </si>
  <si>
    <t>B</t>
    <phoneticPr fontId="2" type="noConversion"/>
  </si>
  <si>
    <t>삼남면 교동리 1482-1 일원</t>
    <phoneticPr fontId="2" type="noConversion"/>
  </si>
  <si>
    <t>망양토지 제1공원(나래공원)</t>
  </si>
  <si>
    <t>온양읍 망양리 765</t>
  </si>
  <si>
    <t>망양토지 제2공원(노을공원)</t>
  </si>
  <si>
    <t>온양읍 망양리 792</t>
  </si>
  <si>
    <t>망양토지 제3공원(도란공원)</t>
  </si>
  <si>
    <t>온양읍 망양리 784</t>
  </si>
  <si>
    <t>망양토지 제5공원(모이공원)</t>
  </si>
  <si>
    <t>온양읍 망양리 796</t>
  </si>
  <si>
    <t>서부 5공원(명바우공원)</t>
  </si>
  <si>
    <t>언양읍 송대리 344</t>
  </si>
  <si>
    <t>버들공원</t>
  </si>
  <si>
    <t>삼남면 방기리 543-1</t>
  </si>
  <si>
    <t>서중지구1공원(곰터공원)</t>
    <phoneticPr fontId="2" type="noConversion"/>
  </si>
  <si>
    <t>웅촌면 곡천리 901-3</t>
  </si>
  <si>
    <t>언양어린이공원</t>
  </si>
  <si>
    <t>언양읍 남부리 336-159</t>
  </si>
  <si>
    <t>삼남면 가천리 29-3</t>
    <phoneticPr fontId="2" type="noConversion"/>
  </si>
  <si>
    <t>신천동 28번지 일원</t>
    <phoneticPr fontId="2" type="noConversion"/>
  </si>
  <si>
    <t>학성동 383-8 일원</t>
    <phoneticPr fontId="2" type="noConversion"/>
  </si>
  <si>
    <t>절터골공원</t>
    <phoneticPr fontId="2" type="noConversion"/>
  </si>
  <si>
    <t>우정동 525-3 일원</t>
    <phoneticPr fontId="2" type="noConversion"/>
  </si>
  <si>
    <t>앞들공원</t>
    <phoneticPr fontId="2" type="noConversion"/>
  </si>
  <si>
    <t>장티공원</t>
    <phoneticPr fontId="2" type="noConversion"/>
  </si>
  <si>
    <t>다벗공원</t>
    <phoneticPr fontId="2" type="noConversion"/>
  </si>
  <si>
    <t>태봉공원</t>
    <phoneticPr fontId="2" type="noConversion"/>
  </si>
  <si>
    <t>원약공원</t>
    <phoneticPr fontId="2" type="noConversion"/>
  </si>
  <si>
    <t>새라공원</t>
    <phoneticPr fontId="2" type="noConversion"/>
  </si>
  <si>
    <t>유곡공원</t>
    <phoneticPr fontId="2" type="noConversion"/>
  </si>
  <si>
    <t>부평공원</t>
    <phoneticPr fontId="2" type="noConversion"/>
  </si>
  <si>
    <t>송림공원</t>
    <phoneticPr fontId="2" type="noConversion"/>
  </si>
  <si>
    <t>약사제당공원</t>
    <phoneticPr fontId="2" type="noConversion"/>
  </si>
  <si>
    <t>다소아공원</t>
    <phoneticPr fontId="2" type="noConversion"/>
  </si>
  <si>
    <t>유정공원</t>
    <phoneticPr fontId="2" type="noConversion"/>
  </si>
  <si>
    <t>혁신휴공원</t>
    <phoneticPr fontId="2" type="noConversion"/>
  </si>
  <si>
    <t>황새골공원</t>
    <phoneticPr fontId="2" type="noConversion"/>
  </si>
  <si>
    <t>더불어공원</t>
    <phoneticPr fontId="2" type="noConversion"/>
  </si>
  <si>
    <t>도담공원</t>
    <phoneticPr fontId="2" type="noConversion"/>
  </si>
  <si>
    <t>두리공원</t>
    <phoneticPr fontId="2" type="noConversion"/>
  </si>
  <si>
    <t>금강공원</t>
    <phoneticPr fontId="2" type="noConversion"/>
  </si>
  <si>
    <t>사열사공원</t>
    <phoneticPr fontId="2" type="noConversion"/>
  </si>
  <si>
    <t>효문동 509-1 일원</t>
    <phoneticPr fontId="2" type="noConversion"/>
  </si>
  <si>
    <t>효문동 598-23 일원</t>
    <phoneticPr fontId="2" type="noConversion"/>
  </si>
  <si>
    <t>웅촌면 곡천리 289일원</t>
    <phoneticPr fontId="2" type="noConversion"/>
  </si>
  <si>
    <t>웅촌면 곡천리 657-2일원</t>
    <phoneticPr fontId="2" type="noConversion"/>
  </si>
  <si>
    <t>어린이공원(두왕)</t>
    <phoneticPr fontId="2" type="noConversion"/>
  </si>
  <si>
    <t>중산동 1312-1 일원</t>
    <phoneticPr fontId="2" type="noConversion"/>
  </si>
  <si>
    <t>매곡동 928-1 일원</t>
    <phoneticPr fontId="2" type="noConversion"/>
  </si>
  <si>
    <t>방어동 67-1 일원</t>
    <phoneticPr fontId="2" type="noConversion"/>
  </si>
  <si>
    <t>웅촌면 곡천리 630-1 일원</t>
    <phoneticPr fontId="2" type="noConversion"/>
  </si>
  <si>
    <t>웅촌면 곡천리 232-2 일원</t>
    <phoneticPr fontId="2" type="noConversion"/>
  </si>
  <si>
    <t>법서읍 굴화리 2-12 일원</t>
    <phoneticPr fontId="2" type="noConversion"/>
  </si>
  <si>
    <t>연암동 1369</t>
    <phoneticPr fontId="2" type="noConversion"/>
  </si>
  <si>
    <t>우정동 259-2 일원</t>
    <phoneticPr fontId="2" type="noConversion"/>
  </si>
  <si>
    <t>선암동 487 일원</t>
    <phoneticPr fontId="2" type="noConversion"/>
  </si>
  <si>
    <t>일산동 911-1 일원</t>
    <phoneticPr fontId="2" type="noConversion"/>
  </si>
  <si>
    <t>신천동 572 일원</t>
    <phoneticPr fontId="2" type="noConversion"/>
  </si>
  <si>
    <t>매곡동 337 일원</t>
    <phoneticPr fontId="2" type="noConversion"/>
  </si>
  <si>
    <t>상북면 거리 1166 일원</t>
    <phoneticPr fontId="2" type="noConversion"/>
  </si>
  <si>
    <t>범서읍 천상리 603-6 일원</t>
    <phoneticPr fontId="2" type="noConversion"/>
  </si>
  <si>
    <t>범서읍 천상리 649-2</t>
    <phoneticPr fontId="2" type="noConversion"/>
  </si>
  <si>
    <t>범서읍 천상리 609-7</t>
    <phoneticPr fontId="2" type="noConversion"/>
  </si>
  <si>
    <t>범서읍 천상리 643-7</t>
    <phoneticPr fontId="2" type="noConversion"/>
  </si>
  <si>
    <t>서생면 진하리 421-3</t>
    <phoneticPr fontId="2" type="noConversion"/>
  </si>
  <si>
    <t>범서읍 구영리 136-2 일원</t>
    <phoneticPr fontId="2" type="noConversion"/>
  </si>
  <si>
    <t>삼남면 교동리 1678-2 일원</t>
    <phoneticPr fontId="2" type="noConversion"/>
  </si>
  <si>
    <t>언양읍 송대리 산12-9</t>
    <phoneticPr fontId="2" type="noConversion"/>
  </si>
  <si>
    <t>우정동 511-6 일원</t>
    <phoneticPr fontId="2" type="noConversion"/>
  </si>
  <si>
    <t>성안동 274-2 일원</t>
    <phoneticPr fontId="2" type="noConversion"/>
  </si>
  <si>
    <t>약사동 900-2 일원</t>
    <phoneticPr fontId="2" type="noConversion"/>
  </si>
  <si>
    <t>약사동 1108-4</t>
    <phoneticPr fontId="2" type="noConversion"/>
  </si>
  <si>
    <t>반구동 680 일원</t>
    <phoneticPr fontId="2" type="noConversion"/>
  </si>
  <si>
    <t>선암동 734-25번지 일원</t>
    <phoneticPr fontId="2" type="noConversion"/>
  </si>
  <si>
    <t>방어동 948-2 일원</t>
    <phoneticPr fontId="2" type="noConversion"/>
  </si>
  <si>
    <t>매곡동 917-9일원</t>
    <phoneticPr fontId="2" type="noConversion"/>
  </si>
  <si>
    <t>진장동 1049-10 일원</t>
    <phoneticPr fontId="2" type="noConversion"/>
  </si>
  <si>
    <t>효문동 1040</t>
    <phoneticPr fontId="2" type="noConversion"/>
  </si>
  <si>
    <t>효문동 1043</t>
    <phoneticPr fontId="2" type="noConversion"/>
  </si>
  <si>
    <t>범서읍 굴화리 741 일원</t>
    <phoneticPr fontId="2" type="noConversion"/>
  </si>
  <si>
    <t>삼남면 신화리 1604-1 일원</t>
    <phoneticPr fontId="2" type="noConversion"/>
  </si>
  <si>
    <t>온양읍 대안리 750-5 일원</t>
    <phoneticPr fontId="2" type="noConversion"/>
  </si>
  <si>
    <t>서생면 신암리 1627일원</t>
    <phoneticPr fontId="2" type="noConversion"/>
  </si>
  <si>
    <t>언양읍 교동리 1701-3 일원</t>
    <phoneticPr fontId="2" type="noConversion"/>
  </si>
  <si>
    <t>온양읍 발리 1312 일원</t>
    <phoneticPr fontId="2" type="noConversion"/>
  </si>
  <si>
    <t>삼남면 가천리 1212-10일원</t>
    <phoneticPr fontId="2" type="noConversion"/>
  </si>
  <si>
    <t>송정동 1155-1 일원</t>
    <phoneticPr fontId="2" type="noConversion"/>
  </si>
  <si>
    <t>다운동 633 일원</t>
    <phoneticPr fontId="2" type="noConversion"/>
  </si>
  <si>
    <t>중구 반구동 677 일원</t>
    <phoneticPr fontId="2" type="noConversion"/>
  </si>
  <si>
    <t>야음동 913번지일원</t>
    <phoneticPr fontId="2" type="noConversion"/>
  </si>
  <si>
    <t>야음동 927 일원</t>
    <phoneticPr fontId="2" type="noConversion"/>
  </si>
  <si>
    <t>전하동 300-233</t>
    <phoneticPr fontId="2" type="noConversion"/>
  </si>
  <si>
    <t>화정동 659-41</t>
    <phoneticPr fontId="2" type="noConversion"/>
  </si>
  <si>
    <t>상안동 352</t>
    <phoneticPr fontId="2" type="noConversion"/>
  </si>
  <si>
    <t>산하동 398 일원</t>
    <phoneticPr fontId="2" type="noConversion"/>
  </si>
  <si>
    <t>율동제1공원</t>
    <phoneticPr fontId="2" type="noConversion"/>
  </si>
  <si>
    <t xml:space="preserve">양정동 809-2 </t>
    <phoneticPr fontId="2" type="noConversion"/>
  </si>
  <si>
    <t>율동제2공원</t>
    <phoneticPr fontId="2" type="noConversion"/>
  </si>
  <si>
    <t>화봉동 1606 일원</t>
    <phoneticPr fontId="2" type="noConversion"/>
  </si>
  <si>
    <t>화봉동 1573 일원</t>
    <phoneticPr fontId="2" type="noConversion"/>
  </si>
  <si>
    <t>화봉동 1571 일원</t>
    <phoneticPr fontId="2" type="noConversion"/>
  </si>
  <si>
    <t>화봉동 1565 일원</t>
    <phoneticPr fontId="2" type="noConversion"/>
  </si>
  <si>
    <t>화봉동 1577 일원</t>
    <phoneticPr fontId="2" type="noConversion"/>
  </si>
  <si>
    <t>송정동1572 일원</t>
    <phoneticPr fontId="2" type="noConversion"/>
  </si>
  <si>
    <t>송정동 419 일원</t>
    <phoneticPr fontId="2" type="noConversion"/>
  </si>
  <si>
    <t>송정동 479 일원</t>
    <phoneticPr fontId="2" type="noConversion"/>
  </si>
  <si>
    <t>송정동 110 일원</t>
    <phoneticPr fontId="2" type="noConversion"/>
  </si>
  <si>
    <t>송정1호소공원</t>
    <phoneticPr fontId="2" type="noConversion"/>
  </si>
  <si>
    <t>송정2호소공원</t>
    <phoneticPr fontId="2" type="noConversion"/>
  </si>
  <si>
    <t>송정3호소공원</t>
    <phoneticPr fontId="2" type="noConversion"/>
  </si>
  <si>
    <t>송정2호근린공원</t>
    <phoneticPr fontId="2" type="noConversion"/>
  </si>
  <si>
    <t>송정3호근린공원</t>
    <phoneticPr fontId="2" type="noConversion"/>
  </si>
  <si>
    <t>송정4호근린공원</t>
    <phoneticPr fontId="2" type="noConversion"/>
  </si>
  <si>
    <t>송정1호근린공원</t>
    <phoneticPr fontId="2" type="noConversion"/>
  </si>
  <si>
    <t>송정1호어린이공원</t>
    <phoneticPr fontId="2" type="noConversion"/>
  </si>
  <si>
    <t>송정2호어린이공원</t>
    <phoneticPr fontId="2" type="noConversion"/>
  </si>
  <si>
    <t>95호공원
(온누리공원)</t>
    <phoneticPr fontId="2" type="noConversion"/>
  </si>
  <si>
    <t>천곡동 945-1 일원</t>
    <phoneticPr fontId="2" type="noConversion"/>
  </si>
  <si>
    <t>매곡동 479 일원</t>
    <phoneticPr fontId="2" type="noConversion"/>
  </si>
  <si>
    <t>약사동 905-2</t>
    <phoneticPr fontId="2" type="noConversion"/>
  </si>
  <si>
    <t>방어동 1522</t>
    <phoneticPr fontId="2" type="noConversion"/>
  </si>
  <si>
    <t>근린공원
(가람근린공원)</t>
    <phoneticPr fontId="2" type="noConversion"/>
  </si>
  <si>
    <t>중산동 1166-49 일원</t>
    <phoneticPr fontId="2" type="noConversion"/>
  </si>
  <si>
    <t>우정동 14-3일원</t>
    <phoneticPr fontId="2" type="noConversion"/>
  </si>
  <si>
    <t>범서근린공원</t>
    <phoneticPr fontId="2" type="noConversion"/>
  </si>
  <si>
    <t>법서읍 구영리 산152 일원</t>
    <phoneticPr fontId="2" type="noConversion"/>
  </si>
  <si>
    <t>천곡동 920 일원</t>
    <phoneticPr fontId="2" type="noConversion"/>
  </si>
  <si>
    <t>천곡동 633 일원</t>
    <phoneticPr fontId="2" type="noConversion"/>
  </si>
  <si>
    <t>봉화체육공원</t>
    <phoneticPr fontId="2" type="noConversion"/>
  </si>
  <si>
    <t>약사동 309-1 일원</t>
    <phoneticPr fontId="2" type="noConversion"/>
  </si>
  <si>
    <t>산시공원</t>
    <phoneticPr fontId="2" type="noConversion"/>
  </si>
  <si>
    <t>절골공원</t>
    <phoneticPr fontId="2" type="noConversion"/>
  </si>
  <si>
    <t>까치공원</t>
    <phoneticPr fontId="2" type="noConversion"/>
  </si>
  <si>
    <t>꽃밭등공원</t>
    <phoneticPr fontId="2" type="noConversion"/>
  </si>
  <si>
    <t>방어동 59-3</t>
    <phoneticPr fontId="2" type="noConversion"/>
  </si>
  <si>
    <t>운암공원</t>
    <phoneticPr fontId="2" type="noConversion"/>
  </si>
  <si>
    <t>서생면 신암리 519-6일원</t>
    <phoneticPr fontId="2" type="noConversion"/>
  </si>
  <si>
    <t>신선공원</t>
    <phoneticPr fontId="2" type="noConversion"/>
  </si>
  <si>
    <t>즐문공원</t>
    <phoneticPr fontId="2" type="noConversion"/>
  </si>
  <si>
    <t>서생면 신암리 548-3 일원</t>
    <phoneticPr fontId="2" type="noConversion"/>
  </si>
  <si>
    <t>서생면 신암리 511-6 일원</t>
    <phoneticPr fontId="2" type="noConversion"/>
  </si>
  <si>
    <t>서생면 신암리 541 일원</t>
    <phoneticPr fontId="2" type="noConversion"/>
  </si>
  <si>
    <t>우정동 281-45</t>
    <phoneticPr fontId="2" type="noConversion"/>
  </si>
  <si>
    <t>야음동 363-49일원</t>
    <phoneticPr fontId="2" type="noConversion"/>
  </si>
  <si>
    <t>천곡샘골생태공원</t>
    <phoneticPr fontId="2" type="noConversion"/>
  </si>
  <si>
    <t>댄밖공원</t>
    <phoneticPr fontId="2" type="noConversion"/>
  </si>
  <si>
    <t>대천공원</t>
    <phoneticPr fontId="2" type="noConversion"/>
  </si>
  <si>
    <t>우암공원(삭제)</t>
    <phoneticPr fontId="2" type="noConversion"/>
  </si>
  <si>
    <t>청량읍 율리산159-1 일원</t>
    <phoneticPr fontId="2" type="noConversion"/>
  </si>
  <si>
    <t>삼남읍 교동리
산86-17일원</t>
    <phoneticPr fontId="2" type="noConversion"/>
  </si>
  <si>
    <t>천곡동 산144-1번지
일원</t>
    <phoneticPr fontId="2" type="noConversion"/>
  </si>
  <si>
    <t>온양읍 대안리 18-1 일원</t>
    <phoneticPr fontId="2" type="noConversion"/>
  </si>
  <si>
    <t>호계2공원
(대동공원)</t>
    <phoneticPr fontId="2" type="noConversion"/>
  </si>
  <si>
    <t>군청사
제1공원</t>
    <phoneticPr fontId="2" type="noConversion"/>
  </si>
  <si>
    <t>온산읍 이진리 산64-8 일원</t>
    <phoneticPr fontId="2" type="noConversion"/>
  </si>
  <si>
    <t>두서면 활천리 산10-1 일원</t>
    <phoneticPr fontId="2" type="noConversion"/>
  </si>
  <si>
    <t>삼남읍 방기리 산90 일원</t>
    <phoneticPr fontId="2" type="noConversion"/>
  </si>
  <si>
    <t>서생면 서생리 산1 일원</t>
    <phoneticPr fontId="2" type="noConversion"/>
  </si>
  <si>
    <t>서생면 대송리 산30-1 일원</t>
    <phoneticPr fontId="2" type="noConversion"/>
  </si>
  <si>
    <t>온산읍 학남리 732 일원</t>
    <phoneticPr fontId="2" type="noConversion"/>
  </si>
  <si>
    <t>청량읍 용암리 923 일원</t>
    <phoneticPr fontId="2" type="noConversion"/>
  </si>
  <si>
    <t>청량읍 용암리 943 일원</t>
    <phoneticPr fontId="2" type="noConversion"/>
  </si>
  <si>
    <t>삼남읍 교동리 1680-2 일원</t>
    <phoneticPr fontId="2" type="noConversion"/>
  </si>
  <si>
    <t>삼남읍 방기리 산39 일원</t>
    <phoneticPr fontId="2" type="noConversion"/>
  </si>
  <si>
    <t>상북면 양등리 834 일원</t>
    <phoneticPr fontId="2" type="noConversion"/>
  </si>
  <si>
    <t>언양읍 송대리 산22 일원</t>
    <phoneticPr fontId="2" type="noConversion"/>
  </si>
  <si>
    <t>언양읍 송대리 113-1 일원</t>
    <phoneticPr fontId="2" type="noConversion"/>
  </si>
  <si>
    <t>범서읍 서사리 산74 일원</t>
    <phoneticPr fontId="2" type="noConversion"/>
  </si>
  <si>
    <t>범서읍 서사리 458 일원</t>
    <phoneticPr fontId="2" type="noConversion"/>
  </si>
  <si>
    <t>온양읍 고산리 445 일원</t>
    <phoneticPr fontId="2" type="noConversion"/>
  </si>
  <si>
    <t>온산읍 원산리 1239</t>
    <phoneticPr fontId="2" type="noConversion"/>
  </si>
  <si>
    <t>범서읍 천상리 산28-2 일원</t>
    <phoneticPr fontId="2" type="noConversion"/>
  </si>
  <si>
    <t>범서읍 구영리 801-13 일원</t>
    <phoneticPr fontId="2" type="noConversion"/>
  </si>
  <si>
    <t>청량읍 문죽리 산320 일원</t>
    <phoneticPr fontId="2" type="noConversion"/>
  </si>
  <si>
    <t>범서읍 구영리 산97 일원</t>
    <phoneticPr fontId="2" type="noConversion"/>
  </si>
  <si>
    <t>범서읍 구영리 753-1 일원</t>
    <phoneticPr fontId="2" type="noConversion"/>
  </si>
  <si>
    <t>상북면 천전리 산1 일원</t>
    <phoneticPr fontId="2" type="noConversion"/>
  </si>
  <si>
    <t>상북면 향산리 산70 일원</t>
    <phoneticPr fontId="2" type="noConversion"/>
  </si>
  <si>
    <t>온산읍 화산리 869 일원</t>
    <phoneticPr fontId="2" type="noConversion"/>
  </si>
  <si>
    <t>온산읍 덕신리 산120-2
일원</t>
    <phoneticPr fontId="2" type="noConversion"/>
  </si>
  <si>
    <t>공   원  명</t>
    <phoneticPr fontId="2" type="noConversion"/>
  </si>
  <si>
    <t>위      치</t>
    <phoneticPr fontId="2" type="noConversion"/>
  </si>
  <si>
    <t>면        적</t>
    <phoneticPr fontId="2" type="noConversion"/>
  </si>
  <si>
    <t>총계</t>
    <phoneticPr fontId="2" type="noConversion"/>
  </si>
  <si>
    <t>소계</t>
    <phoneticPr fontId="2" type="noConversion"/>
  </si>
  <si>
    <t>중구</t>
    <phoneticPr fontId="2" type="noConversion"/>
  </si>
  <si>
    <t>태화공원</t>
    <phoneticPr fontId="2" type="noConversion"/>
  </si>
  <si>
    <t>태화동 산35 일원</t>
    <phoneticPr fontId="2" type="noConversion"/>
  </si>
  <si>
    <t>학성동 387 일원</t>
    <phoneticPr fontId="2" type="noConversion"/>
  </si>
  <si>
    <t>서덕출공원</t>
    <phoneticPr fontId="2" type="noConversion"/>
  </si>
  <si>
    <t>복산동 600 일원</t>
    <phoneticPr fontId="2" type="noConversion"/>
  </si>
  <si>
    <t>구름공원</t>
    <phoneticPr fontId="2" type="noConversion"/>
  </si>
  <si>
    <t>다운동 604-1 일원</t>
    <phoneticPr fontId="2" type="noConversion"/>
  </si>
  <si>
    <t>다운동 산106 일원</t>
    <phoneticPr fontId="2" type="noConversion"/>
  </si>
  <si>
    <t>함월공원</t>
    <phoneticPr fontId="2" type="noConversion"/>
  </si>
  <si>
    <t>성안동 산139 일원</t>
    <phoneticPr fontId="2" type="noConversion"/>
  </si>
  <si>
    <t>무지공원</t>
    <phoneticPr fontId="2" type="noConversion"/>
  </si>
  <si>
    <t>다운동 57 일원</t>
    <phoneticPr fontId="2" type="noConversion"/>
  </si>
  <si>
    <t>근린공원</t>
    <phoneticPr fontId="2" type="noConversion"/>
  </si>
  <si>
    <t>다운동 산61 일원</t>
    <phoneticPr fontId="2" type="noConversion"/>
  </si>
  <si>
    <t>장현공원</t>
    <phoneticPr fontId="2" type="noConversion"/>
  </si>
  <si>
    <t>새이골공원</t>
    <phoneticPr fontId="2" type="noConversion"/>
  </si>
  <si>
    <t>약사동 397-1 일원</t>
    <phoneticPr fontId="2" type="noConversion"/>
  </si>
  <si>
    <t>북정동 704-2일원</t>
    <phoneticPr fontId="2" type="noConversion"/>
  </si>
  <si>
    <t>소바우공원</t>
    <phoneticPr fontId="2" type="noConversion"/>
  </si>
  <si>
    <t>공룡발자국공원</t>
    <phoneticPr fontId="2" type="noConversion"/>
  </si>
  <si>
    <t>유곡호공원</t>
    <phoneticPr fontId="2" type="noConversion"/>
  </si>
  <si>
    <t>유곡동 203-3 일원</t>
    <phoneticPr fontId="2" type="noConversion"/>
  </si>
  <si>
    <t>불선골공원</t>
    <phoneticPr fontId="2" type="noConversion"/>
  </si>
  <si>
    <t>유곡동 200-2 일원</t>
    <phoneticPr fontId="2" type="noConversion"/>
  </si>
  <si>
    <t>태화동 259-1  일원</t>
    <phoneticPr fontId="2" type="noConversion"/>
  </si>
  <si>
    <t>예술공원</t>
    <phoneticPr fontId="2" type="noConversion"/>
  </si>
  <si>
    <t>성안동 244 일원</t>
    <phoneticPr fontId="2" type="noConversion"/>
  </si>
  <si>
    <t>□ 역사·문화공원</t>
    <phoneticPr fontId="2" type="noConversion"/>
  </si>
  <si>
    <t>□ 해안공원</t>
    <phoneticPr fontId="2" type="noConversion"/>
  </si>
  <si>
    <t>□ 수변공원</t>
    <phoneticPr fontId="2" type="noConversion"/>
  </si>
  <si>
    <t>□ 묘지공원</t>
    <phoneticPr fontId="2" type="noConversion"/>
  </si>
  <si>
    <t>□ 체육공원</t>
    <phoneticPr fontId="2" type="noConversion"/>
  </si>
  <si>
    <t>새이골
역사공원</t>
    <phoneticPr fontId="2" type="noConversion"/>
  </si>
  <si>
    <t>온산읍 방도리 산13일원</t>
    <phoneticPr fontId="2" type="noConversion"/>
  </si>
  <si>
    <t>삼남면 가천리 490 일원</t>
    <phoneticPr fontId="2" type="noConversion"/>
  </si>
  <si>
    <t>청량읍 율리 1479-1 일원</t>
    <phoneticPr fontId="2" type="noConversion"/>
  </si>
  <si>
    <t>범서읍 굴화리 749 일원</t>
    <phoneticPr fontId="2" type="noConversion"/>
  </si>
  <si>
    <t>서생면 대송리 18-1 일원</t>
    <phoneticPr fontId="2" type="noConversion"/>
  </si>
  <si>
    <t>청량면 율리 1507 일원</t>
    <phoneticPr fontId="2" type="noConversion"/>
  </si>
  <si>
    <t>범서읍 굴화리 757 일원</t>
    <phoneticPr fontId="2" type="noConversion"/>
  </si>
  <si>
    <t>서생면 대송리
339-29 일원</t>
    <phoneticPr fontId="2" type="noConversion"/>
  </si>
  <si>
    <t>삼남읍 가천리
1050-11일원</t>
    <phoneticPr fontId="2" type="noConversion"/>
  </si>
  <si>
    <t>※ 체육공원 1,443,510㎡중 (남구 1,311,676㎡, 울주군 131,834㎡)</t>
    <phoneticPr fontId="2" type="noConversion"/>
  </si>
  <si>
    <t>중구</t>
    <phoneticPr fontId="2" type="noConversion"/>
  </si>
  <si>
    <t>달삼토지 제1공원
(늘푸른-삼산사이그라운드)</t>
    <phoneticPr fontId="2" type="noConversion"/>
  </si>
  <si>
    <r>
      <t>삼남읍 신화리 1610-4 일원</t>
    </r>
    <r>
      <rPr>
        <sz val="11"/>
        <rFont val="돋움"/>
        <family val="3"/>
        <charset val="129"/>
      </rPr>
      <t/>
    </r>
    <phoneticPr fontId="2" type="noConversion"/>
  </si>
  <si>
    <r>
      <t>염포동 524-4 일원</t>
    </r>
    <r>
      <rPr>
        <sz val="11"/>
        <rFont val="돋움"/>
        <family val="3"/>
        <charset val="129"/>
      </rPr>
      <t/>
    </r>
    <phoneticPr fontId="2" type="noConversion"/>
  </si>
  <si>
    <t>구수송공원</t>
    <phoneticPr fontId="2" type="noConversion"/>
  </si>
  <si>
    <t>근린공원</t>
    <phoneticPr fontId="2" type="noConversion"/>
  </si>
  <si>
    <t>입화산아이놀이뜰공원</t>
    <phoneticPr fontId="2" type="noConversion"/>
  </si>
  <si>
    <t>다운동 10번지 일원</t>
    <phoneticPr fontId="2" type="noConversion"/>
  </si>
  <si>
    <t>약수어린이공원
(매곡중산2공원)</t>
    <phoneticPr fontId="2" type="noConversion"/>
  </si>
  <si>
    <t>무거동 산131번지 일원</t>
    <phoneticPr fontId="2" type="noConversion"/>
  </si>
  <si>
    <t>서부동 1051</t>
    <phoneticPr fontId="2" type="noConversion"/>
  </si>
  <si>
    <t>서부동 1052</t>
    <phoneticPr fontId="2" type="noConversion"/>
  </si>
  <si>
    <t>온양읍 내광리 863-1번지</t>
    <phoneticPr fontId="2" type="noConversion"/>
  </si>
  <si>
    <t>온양읍 내광리 848-3번지</t>
    <phoneticPr fontId="2" type="noConversion"/>
  </si>
  <si>
    <t>청량읍 덕하리 1079-29 일원</t>
    <phoneticPr fontId="2" type="noConversion"/>
  </si>
  <si>
    <t>청량읍 용암리 315-4 일원</t>
    <phoneticPr fontId="2" type="noConversion"/>
  </si>
  <si>
    <t>신정과학공원</t>
    <phoneticPr fontId="2" type="noConversion"/>
  </si>
  <si>
    <t>신정동 산195-12 일원</t>
    <phoneticPr fontId="2" type="noConversion"/>
  </si>
  <si>
    <t>송정역사공원</t>
    <phoneticPr fontId="2" type="noConversion"/>
  </si>
  <si>
    <t>천상평천공원</t>
    <phoneticPr fontId="2" type="noConversion"/>
  </si>
  <si>
    <t>장현동 35 일원</t>
    <phoneticPr fontId="2" type="noConversion"/>
  </si>
  <si>
    <t>장현동 371 일원</t>
    <phoneticPr fontId="2" type="noConversion"/>
  </si>
  <si>
    <t>다운동 산36-3 일원</t>
    <phoneticPr fontId="2" type="noConversion"/>
  </si>
  <si>
    <t>다운동 65-1 일원</t>
    <phoneticPr fontId="2" type="noConversion"/>
  </si>
  <si>
    <t>홍마루공원</t>
    <phoneticPr fontId="2" type="noConversion"/>
  </si>
  <si>
    <t>중산동 1319-1 일원</t>
    <phoneticPr fontId="2" type="noConversion"/>
  </si>
  <si>
    <t>매곡동 919-7일원</t>
    <phoneticPr fontId="2" type="noConversion"/>
  </si>
  <si>
    <t>염포동 42번지 일원</t>
    <phoneticPr fontId="2" type="noConversion"/>
  </si>
  <si>
    <t>(기준일 : 2023. 12. 31,   단위:㎡)</t>
    <phoneticPr fontId="2" type="noConversion"/>
  </si>
  <si>
    <r>
      <t>소공원</t>
    </r>
    <r>
      <rPr>
        <sz val="11"/>
        <rFont val="돋움"/>
        <family val="3"/>
        <charset val="129"/>
      </rPr>
      <t/>
    </r>
    <phoneticPr fontId="2" type="noConversion"/>
  </si>
  <si>
    <t>남구</t>
    <phoneticPr fontId="2" type="noConversion"/>
  </si>
  <si>
    <t>울주군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</si>
</sst>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0_ "/>
    <numFmt numFmtId="179" formatCode="#,##0_);[Red]\(#,##0\)"/>
    <numFmt numFmtId="180" formatCode="#,##0.0_);[Red]\(#,##0.0\)"/>
    <numFmt numFmtId="181" formatCode="#,##0_ "/>
    <numFmt numFmtId="182" formatCode="#,##0.0_ "/>
    <numFmt numFmtId="184" formatCode="#,##0.00_);[Red]\(#,##0.00\)"/>
    <numFmt numFmtId="191" formatCode="_-* #,##0.0_-;\-* #,##0.0_-;_-* &quot;-&quot;_-;_-@_-"/>
  </numFmts>
  <fonts count="1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4"/>
      <name val="돋움"/>
      <family val="3"/>
      <charset val="129"/>
    </font>
    <font>
      <b/>
      <sz val="18"/>
      <name val="돋움"/>
      <family val="3"/>
      <charset val="129"/>
    </font>
    <font>
      <b/>
      <sz val="20"/>
      <name val="돋움"/>
      <family val="3"/>
      <charset val="129"/>
    </font>
    <font>
      <b/>
      <sz val="28"/>
      <name val="돋움"/>
      <family val="3"/>
      <charset val="129"/>
    </font>
    <font>
      <sz val="12"/>
      <name val="돋움"/>
      <family val="3"/>
      <charset val="129"/>
    </font>
    <font>
      <sz val="28"/>
      <name val="돋움"/>
      <family val="3"/>
      <charset val="129"/>
    </font>
    <font>
      <b/>
      <sz val="11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b/>
      <sz val="12"/>
      <name val="돋움"/>
      <family val="3"/>
      <charset val="129"/>
    </font>
    <font>
      <b/>
      <sz val="15"/>
      <name val="돋움"/>
      <family val="3"/>
      <charset val="129"/>
    </font>
    <font>
      <b/>
      <sz val="10"/>
      <name val="돋움"/>
      <family val="3"/>
      <charset val="129"/>
    </font>
    <font>
      <sz val="9"/>
      <name val="굴림"/>
      <family val="3"/>
      <charset val="129"/>
    </font>
    <font>
      <b/>
      <sz val="10"/>
      <color indexed="63"/>
      <name val="돋움"/>
      <family val="3"/>
      <charset val="129"/>
    </font>
    <font>
      <sz val="22"/>
      <name val="돋움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63">
    <xf numFmtId="0" fontId="0" fillId="0" borderId="0" xfId="0"/>
    <xf numFmtId="176" fontId="7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181" fontId="5" fillId="2" borderId="0" xfId="0" applyNumberFormat="1" applyFont="1" applyFill="1" applyAlignment="1">
      <alignment horizontal="center"/>
    </xf>
    <xf numFmtId="182" fontId="4" fillId="2" borderId="0" xfId="0" applyNumberFormat="1" applyFont="1" applyFill="1" applyAlignment="1">
      <alignment horizontal="left" vertical="center" indent="7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81" fontId="3" fillId="2" borderId="0" xfId="0" applyNumberFormat="1" applyFont="1" applyFill="1"/>
    <xf numFmtId="176" fontId="3" fillId="0" borderId="0" xfId="0" applyNumberFormat="1" applyFont="1" applyAlignment="1">
      <alignment horizontal="center" vertical="center"/>
    </xf>
    <xf numFmtId="181" fontId="3" fillId="2" borderId="0" xfId="0" applyNumberFormat="1" applyFont="1" applyFill="1" applyBorder="1" applyAlignment="1">
      <alignment horizontal="center"/>
    </xf>
    <xf numFmtId="182" fontId="3" fillId="2" borderId="0" xfId="0" applyNumberFormat="1" applyFont="1" applyFill="1" applyBorder="1" applyAlignment="1">
      <alignment horizontal="right" vertical="center"/>
    </xf>
    <xf numFmtId="181" fontId="3" fillId="2" borderId="0" xfId="0" applyNumberFormat="1" applyFont="1" applyFill="1" applyBorder="1" applyAlignment="1">
      <alignment horizontal="right"/>
    </xf>
    <xf numFmtId="182" fontId="5" fillId="2" borderId="0" xfId="0" applyNumberFormat="1" applyFont="1" applyFill="1" applyAlignment="1">
      <alignment horizontal="center"/>
    </xf>
    <xf numFmtId="0" fontId="11" fillId="0" borderId="0" xfId="0" applyFont="1"/>
    <xf numFmtId="0" fontId="10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Font="1"/>
    <xf numFmtId="180" fontId="10" fillId="0" borderId="1" xfId="0" applyNumberFormat="1" applyFont="1" applyFill="1" applyBorder="1" applyAlignment="1">
      <alignment horizontal="right" vertical="center"/>
    </xf>
    <xf numFmtId="180" fontId="10" fillId="7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left" vertical="center"/>
    </xf>
    <xf numFmtId="180" fontId="0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/>
    <xf numFmtId="0" fontId="0" fillId="0" borderId="0" xfId="0" applyFont="1" applyFill="1"/>
    <xf numFmtId="0" fontId="0" fillId="7" borderId="0" xfId="0" applyFont="1" applyFill="1"/>
    <xf numFmtId="176" fontId="11" fillId="0" borderId="0" xfId="0" applyNumberFormat="1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180" fontId="15" fillId="0" borderId="0" xfId="0" applyNumberFormat="1" applyFont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0" fillId="0" borderId="6" xfId="0" applyFont="1" applyBorder="1"/>
    <xf numFmtId="0" fontId="0" fillId="8" borderId="0" xfId="0" applyFont="1" applyFill="1"/>
    <xf numFmtId="0" fontId="0" fillId="8" borderId="0" xfId="0" applyFont="1" applyFill="1" applyBorder="1" applyAlignment="1">
      <alignment vertical="center"/>
    </xf>
    <xf numFmtId="0" fontId="0" fillId="9" borderId="0" xfId="0" applyFont="1" applyFill="1"/>
    <xf numFmtId="0" fontId="0" fillId="10" borderId="0" xfId="0" applyFont="1" applyFill="1" applyBorder="1" applyAlignment="1">
      <alignment vertical="center"/>
    </xf>
    <xf numFmtId="0" fontId="0" fillId="10" borderId="0" xfId="0" applyFont="1" applyFill="1"/>
    <xf numFmtId="0" fontId="0" fillId="10" borderId="0" xfId="0" applyFont="1" applyFill="1" applyAlignment="1">
      <alignment vertical="center"/>
    </xf>
    <xf numFmtId="0" fontId="0" fillId="0" borderId="0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10" fillId="7" borderId="0" xfId="0" applyNumberFormat="1" applyFont="1" applyFill="1" applyAlignment="1">
      <alignment horizontal="center" vertical="center"/>
    </xf>
    <xf numFmtId="0" fontId="10" fillId="10" borderId="0" xfId="0" applyFont="1" applyFill="1" applyBorder="1" applyAlignment="1">
      <alignment vertical="center"/>
    </xf>
    <xf numFmtId="0" fontId="11" fillId="10" borderId="0" xfId="0" applyFont="1" applyFill="1"/>
    <xf numFmtId="0" fontId="11" fillId="9" borderId="0" xfId="0" applyFont="1" applyFill="1"/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vertical="center" wrapText="1" shrinkToFit="1"/>
    </xf>
    <xf numFmtId="180" fontId="11" fillId="0" borderId="1" xfId="0" applyNumberFormat="1" applyFont="1" applyBorder="1" applyAlignment="1">
      <alignment horizontal="right" vertical="center"/>
    </xf>
    <xf numFmtId="180" fontId="11" fillId="7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 shrinkToFit="1"/>
    </xf>
    <xf numFmtId="191" fontId="11" fillId="0" borderId="1" xfId="1" applyNumberFormat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/>
    </xf>
    <xf numFmtId="180" fontId="11" fillId="5" borderId="1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181" fontId="10" fillId="4" borderId="3" xfId="0" applyNumberFormat="1" applyFont="1" applyFill="1" applyBorder="1" applyAlignment="1">
      <alignment horizontal="center" vertical="center"/>
    </xf>
    <xf numFmtId="182" fontId="10" fillId="4" borderId="3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/>
    </xf>
    <xf numFmtId="182" fontId="10" fillId="2" borderId="1" xfId="0" applyNumberFormat="1" applyFont="1" applyFill="1" applyBorder="1" applyAlignment="1">
      <alignment horizontal="right" vertical="center"/>
    </xf>
    <xf numFmtId="0" fontId="10" fillId="7" borderId="1" xfId="0" applyFont="1" applyFill="1" applyBorder="1" applyAlignment="1">
      <alignment horizontal="left" vertical="center" shrinkToFit="1"/>
    </xf>
    <xf numFmtId="0" fontId="14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80" fontId="11" fillId="0" borderId="1" xfId="0" applyNumberFormat="1" applyFont="1" applyFill="1" applyBorder="1" applyAlignment="1">
      <alignment horizontal="right" vertical="center"/>
    </xf>
    <xf numFmtId="180" fontId="10" fillId="3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180" fontId="10" fillId="4" borderId="1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center" vertical="center"/>
    </xf>
    <xf numFmtId="180" fontId="10" fillId="5" borderId="1" xfId="0" applyNumberFormat="1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shrinkToFit="1"/>
    </xf>
    <xf numFmtId="180" fontId="10" fillId="0" borderId="1" xfId="0" applyNumberFormat="1" applyFont="1" applyBorder="1" applyAlignment="1">
      <alignment horizontal="right" vertical="center"/>
    </xf>
    <xf numFmtId="0" fontId="10" fillId="7" borderId="1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/>
    <xf numFmtId="0" fontId="10" fillId="10" borderId="0" xfId="0" applyFont="1" applyFill="1"/>
    <xf numFmtId="0" fontId="14" fillId="0" borderId="0" xfId="0" applyFont="1" applyBorder="1" applyAlignment="1">
      <alignment vertical="center"/>
    </xf>
    <xf numFmtId="0" fontId="14" fillId="0" borderId="0" xfId="0" applyFont="1"/>
    <xf numFmtId="0" fontId="11" fillId="0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left" vertical="center" shrinkToFit="1"/>
    </xf>
    <xf numFmtId="184" fontId="10" fillId="7" borderId="1" xfId="0" applyNumberFormat="1" applyFont="1" applyFill="1" applyBorder="1" applyAlignment="1">
      <alignment horizontal="right" vertical="center"/>
    </xf>
    <xf numFmtId="180" fontId="10" fillId="8" borderId="1" xfId="0" applyNumberFormat="1" applyFont="1" applyFill="1" applyBorder="1" applyAlignment="1">
      <alignment horizontal="right" vertical="center"/>
    </xf>
    <xf numFmtId="191" fontId="10" fillId="0" borderId="1" xfId="1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179" fontId="0" fillId="2" borderId="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/>
    </xf>
    <xf numFmtId="0" fontId="0" fillId="2" borderId="0" xfId="0" applyFont="1" applyFill="1" applyAlignment="1">
      <alignment horizontal="center"/>
    </xf>
    <xf numFmtId="182" fontId="0" fillId="2" borderId="0" xfId="0" applyNumberFormat="1" applyFont="1" applyFill="1" applyAlignment="1">
      <alignment horizontal="left" vertical="center" indent="7"/>
    </xf>
    <xf numFmtId="181" fontId="10" fillId="6" borderId="3" xfId="0" applyNumberFormat="1" applyFont="1" applyFill="1" applyBorder="1" applyAlignment="1">
      <alignment horizontal="center" vertical="center"/>
    </xf>
    <xf numFmtId="179" fontId="10" fillId="6" borderId="2" xfId="0" applyNumberFormat="1" applyFont="1" applyFill="1" applyBorder="1" applyAlignment="1">
      <alignment horizontal="right" vertical="center"/>
    </xf>
    <xf numFmtId="181" fontId="10" fillId="2" borderId="1" xfId="0" applyNumberFormat="1" applyFont="1" applyFill="1" applyBorder="1" applyAlignment="1">
      <alignment horizontal="center" vertical="center"/>
    </xf>
    <xf numFmtId="176" fontId="11" fillId="0" borderId="0" xfId="0" applyNumberFormat="1" applyFont="1" applyAlignment="1">
      <alignment horizontal="left" vertical="center"/>
    </xf>
    <xf numFmtId="180" fontId="11" fillId="0" borderId="0" xfId="0" applyNumberFormat="1" applyFont="1" applyAlignment="1">
      <alignment horizontal="right" vertical="center"/>
    </xf>
    <xf numFmtId="176" fontId="7" fillId="0" borderId="9" xfId="0" applyNumberFormat="1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left" vertical="center"/>
    </xf>
    <xf numFmtId="176" fontId="12" fillId="0" borderId="9" xfId="0" applyNumberFormat="1" applyFont="1" applyBorder="1" applyAlignment="1">
      <alignment horizontal="right" vertical="center"/>
    </xf>
    <xf numFmtId="179" fontId="12" fillId="0" borderId="9" xfId="0" applyNumberFormat="1" applyFont="1" applyBorder="1" applyAlignment="1">
      <alignment horizontal="center" vertical="center"/>
    </xf>
    <xf numFmtId="176" fontId="14" fillId="11" borderId="1" xfId="0" applyNumberFormat="1" applyFont="1" applyFill="1" applyBorder="1" applyAlignment="1">
      <alignment horizontal="center" vertical="center" wrapText="1"/>
    </xf>
    <xf numFmtId="180" fontId="14" fillId="11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176" fontId="10" fillId="0" borderId="10" xfId="0" applyNumberFormat="1" applyFont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left" vertical="center"/>
    </xf>
    <xf numFmtId="176" fontId="10" fillId="0" borderId="1" xfId="0" applyNumberFormat="1" applyFont="1" applyBorder="1" applyAlignment="1">
      <alignment horizontal="left" vertical="center"/>
    </xf>
    <xf numFmtId="176" fontId="10" fillId="0" borderId="1" xfId="0" applyNumberFormat="1" applyFont="1" applyFill="1" applyBorder="1" applyAlignment="1">
      <alignment horizontal="left" vertical="center"/>
    </xf>
    <xf numFmtId="176" fontId="10" fillId="0" borderId="1" xfId="0" applyNumberFormat="1" applyFont="1" applyBorder="1" applyAlignment="1">
      <alignment horizontal="center" vertical="center" wrapText="1"/>
    </xf>
    <xf numFmtId="176" fontId="10" fillId="2" borderId="0" xfId="0" applyNumberFormat="1" applyFont="1" applyFill="1" applyAlignment="1">
      <alignment horizontal="left" vertical="center"/>
    </xf>
    <xf numFmtId="180" fontId="10" fillId="2" borderId="0" xfId="0" applyNumberFormat="1" applyFont="1" applyFill="1" applyAlignment="1">
      <alignment horizontal="right" vertical="center"/>
    </xf>
    <xf numFmtId="176" fontId="14" fillId="0" borderId="0" xfId="0" applyNumberFormat="1" applyFont="1" applyAlignment="1">
      <alignment horizontal="center" vertical="center"/>
    </xf>
    <xf numFmtId="176" fontId="14" fillId="0" borderId="0" xfId="0" applyNumberFormat="1" applyFont="1" applyBorder="1" applyAlignment="1">
      <alignment horizontal="left" vertical="center"/>
    </xf>
    <xf numFmtId="176" fontId="10" fillId="0" borderId="0" xfId="0" applyNumberFormat="1" applyFont="1" applyAlignment="1">
      <alignment horizontal="left" vertical="center"/>
    </xf>
    <xf numFmtId="180" fontId="10" fillId="0" borderId="0" xfId="0" applyNumberFormat="1" applyFont="1" applyAlignment="1">
      <alignment horizontal="right" vertical="center"/>
    </xf>
    <xf numFmtId="176" fontId="10" fillId="8" borderId="1" xfId="0" applyNumberFormat="1" applyFont="1" applyFill="1" applyBorder="1" applyAlignment="1">
      <alignment horizontal="right" vertical="center"/>
    </xf>
    <xf numFmtId="176" fontId="12" fillId="0" borderId="0" xfId="0" applyNumberFormat="1" applyFont="1" applyBorder="1" applyAlignment="1">
      <alignment horizontal="left" vertical="center"/>
    </xf>
    <xf numFmtId="180" fontId="14" fillId="11" borderId="1" xfId="0" applyNumberFormat="1" applyFont="1" applyFill="1" applyBorder="1" applyAlignment="1">
      <alignment horizontal="right" vertical="center"/>
    </xf>
    <xf numFmtId="176" fontId="10" fillId="0" borderId="1" xfId="0" applyNumberFormat="1" applyFont="1" applyBorder="1" applyAlignment="1">
      <alignment horizontal="left" vertical="center" wrapText="1"/>
    </xf>
    <xf numFmtId="176" fontId="10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left" vertical="center"/>
    </xf>
    <xf numFmtId="180" fontId="10" fillId="0" borderId="0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left" vertical="center" shrinkToFit="1"/>
    </xf>
    <xf numFmtId="176" fontId="10" fillId="0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76" fontId="10" fillId="7" borderId="1" xfId="0" applyNumberFormat="1" applyFont="1" applyFill="1" applyBorder="1" applyAlignment="1">
      <alignment horizontal="left" vertical="center"/>
    </xf>
    <xf numFmtId="176" fontId="10" fillId="8" borderId="1" xfId="0" applyNumberFormat="1" applyFont="1" applyFill="1" applyBorder="1" applyAlignment="1">
      <alignment horizontal="center" vertical="center"/>
    </xf>
    <xf numFmtId="176" fontId="10" fillId="7" borderId="1" xfId="0" applyNumberFormat="1" applyFont="1" applyFill="1" applyBorder="1" applyAlignment="1">
      <alignment horizontal="center" vertical="center"/>
    </xf>
    <xf numFmtId="176" fontId="14" fillId="11" borderId="1" xfId="0" applyNumberFormat="1" applyFont="1" applyFill="1" applyBorder="1" applyAlignment="1">
      <alignment horizontal="center" vertical="center"/>
    </xf>
    <xf numFmtId="176" fontId="10" fillId="8" borderId="1" xfId="0" applyNumberFormat="1" applyFont="1" applyFill="1" applyBorder="1" applyAlignment="1">
      <alignment horizontal="left" vertical="center"/>
    </xf>
    <xf numFmtId="176" fontId="10" fillId="2" borderId="1" xfId="0" applyNumberFormat="1" applyFont="1" applyFill="1" applyBorder="1" applyAlignment="1">
      <alignment horizontal="left" vertical="center" shrinkToFit="1"/>
    </xf>
    <xf numFmtId="176" fontId="10" fillId="8" borderId="0" xfId="0" applyNumberFormat="1" applyFont="1" applyFill="1" applyAlignment="1">
      <alignment horizontal="center" vertical="center"/>
    </xf>
    <xf numFmtId="180" fontId="10" fillId="0" borderId="1" xfId="1" applyNumberFormat="1" applyFont="1" applyBorder="1" applyAlignment="1">
      <alignment horizontal="right" vertical="center"/>
    </xf>
    <xf numFmtId="180" fontId="10" fillId="7" borderId="1" xfId="1" applyNumberFormat="1" applyFont="1" applyFill="1" applyBorder="1" applyAlignment="1">
      <alignment horizontal="right" vertical="center"/>
    </xf>
    <xf numFmtId="176" fontId="10" fillId="7" borderId="1" xfId="0" applyNumberFormat="1" applyFont="1" applyFill="1" applyBorder="1" applyAlignment="1">
      <alignment horizontal="left" vertical="center" shrinkToFit="1"/>
    </xf>
    <xf numFmtId="0" fontId="10" fillId="7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80" fontId="11" fillId="11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180" fontId="11" fillId="12" borderId="1" xfId="0" applyNumberFormat="1" applyFont="1" applyFill="1" applyBorder="1" applyAlignment="1">
      <alignment horizontal="right" vertical="center"/>
    </xf>
    <xf numFmtId="0" fontId="11" fillId="7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1" fillId="7" borderId="1" xfId="0" applyFont="1" applyFill="1" applyBorder="1" applyAlignment="1">
      <alignment horizontal="center" vertical="center" wrapText="1" shrinkToFit="1"/>
    </xf>
    <xf numFmtId="191" fontId="11" fillId="7" borderId="1" xfId="1" applyNumberFormat="1" applyFont="1" applyFill="1" applyBorder="1" applyAlignment="1">
      <alignment horizontal="center" vertical="center"/>
    </xf>
    <xf numFmtId="191" fontId="11" fillId="7" borderId="1" xfId="1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 shrinkToFit="1"/>
    </xf>
    <xf numFmtId="180" fontId="10" fillId="12" borderId="1" xfId="0" applyNumberFormat="1" applyFont="1" applyFill="1" applyBorder="1" applyAlignment="1">
      <alignment horizontal="right" vertical="center"/>
    </xf>
    <xf numFmtId="191" fontId="10" fillId="7" borderId="1" xfId="0" applyNumberFormat="1" applyFont="1" applyFill="1" applyBorder="1" applyAlignment="1">
      <alignment horizontal="right" vertical="center"/>
    </xf>
    <xf numFmtId="191" fontId="10" fillId="7" borderId="1" xfId="0" applyNumberFormat="1" applyFont="1" applyFill="1" applyBorder="1" applyAlignment="1">
      <alignment horizontal="center" vertical="center"/>
    </xf>
    <xf numFmtId="191" fontId="10" fillId="0" borderId="1" xfId="0" applyNumberFormat="1" applyFont="1" applyFill="1" applyBorder="1" applyAlignment="1">
      <alignment horizontal="right" vertical="center"/>
    </xf>
    <xf numFmtId="191" fontId="10" fillId="0" borderId="1" xfId="0" applyNumberFormat="1" applyFont="1" applyFill="1" applyBorder="1" applyAlignment="1">
      <alignment horizontal="center" vertical="center"/>
    </xf>
    <xf numFmtId="191" fontId="10" fillId="0" borderId="1" xfId="1" applyNumberFormat="1" applyFont="1" applyBorder="1" applyAlignment="1">
      <alignment horizontal="center" vertical="center"/>
    </xf>
    <xf numFmtId="191" fontId="10" fillId="7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176" fontId="10" fillId="0" borderId="1" xfId="0" applyNumberFormat="1" applyFont="1" applyFill="1" applyBorder="1" applyAlignment="1">
      <alignment horizontal="center" vertical="center" wrapText="1"/>
    </xf>
    <xf numFmtId="191" fontId="10" fillId="7" borderId="1" xfId="1" applyNumberFormat="1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shrinkToFit="1"/>
    </xf>
    <xf numFmtId="0" fontId="0" fillId="13" borderId="0" xfId="0" applyFont="1" applyFill="1"/>
    <xf numFmtId="0" fontId="17" fillId="0" borderId="0" xfId="0" applyFont="1" applyBorder="1" applyAlignment="1">
      <alignment horizontal="center"/>
    </xf>
    <xf numFmtId="0" fontId="11" fillId="7" borderId="0" xfId="0" applyFont="1" applyFill="1" applyBorder="1" applyAlignment="1">
      <alignment horizontal="center" vertical="center" shrinkToFit="1"/>
    </xf>
    <xf numFmtId="0" fontId="11" fillId="7" borderId="0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left" vertical="center" shrinkToFit="1"/>
    </xf>
    <xf numFmtId="180" fontId="11" fillId="7" borderId="0" xfId="0" applyNumberFormat="1" applyFont="1" applyFill="1" applyBorder="1" applyAlignment="1">
      <alignment horizontal="right" vertical="center"/>
    </xf>
    <xf numFmtId="0" fontId="0" fillId="13" borderId="0" xfId="0" applyFont="1" applyFill="1" applyBorder="1"/>
    <xf numFmtId="176" fontId="14" fillId="11" borderId="10" xfId="0" applyNumberFormat="1" applyFont="1" applyFill="1" applyBorder="1" applyAlignment="1">
      <alignment horizontal="center" vertical="center"/>
    </xf>
    <xf numFmtId="176" fontId="10" fillId="8" borderId="3" xfId="0" applyNumberFormat="1" applyFont="1" applyFill="1" applyBorder="1" applyAlignment="1">
      <alignment horizontal="center" vertical="center"/>
    </xf>
    <xf numFmtId="176" fontId="10" fillId="8" borderId="11" xfId="0" applyNumberFormat="1" applyFont="1" applyFill="1" applyBorder="1" applyAlignment="1">
      <alignment horizontal="center" vertical="center"/>
    </xf>
    <xf numFmtId="176" fontId="10" fillId="8" borderId="3" xfId="0" applyNumberFormat="1" applyFont="1" applyFill="1" applyBorder="1" applyAlignment="1">
      <alignment horizontal="right" vertical="center"/>
    </xf>
    <xf numFmtId="176" fontId="10" fillId="8" borderId="4" xfId="0" applyNumberFormat="1" applyFont="1" applyFill="1" applyBorder="1" applyAlignment="1">
      <alignment horizontal="left" vertical="center"/>
    </xf>
    <xf numFmtId="180" fontId="10" fillId="8" borderId="12" xfId="0" applyNumberFormat="1" applyFont="1" applyFill="1" applyBorder="1" applyAlignment="1">
      <alignment horizontal="right" vertical="center"/>
    </xf>
    <xf numFmtId="176" fontId="10" fillId="2" borderId="10" xfId="0" applyNumberFormat="1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left" vertical="center"/>
    </xf>
    <xf numFmtId="176" fontId="10" fillId="2" borderId="5" xfId="0" applyNumberFormat="1" applyFont="1" applyFill="1" applyBorder="1" applyAlignment="1">
      <alignment horizontal="left" vertical="center"/>
    </xf>
    <xf numFmtId="180" fontId="10" fillId="2" borderId="5" xfId="0" applyNumberFormat="1" applyFont="1" applyFill="1" applyBorder="1" applyAlignment="1">
      <alignment horizontal="right" vertical="center"/>
    </xf>
    <xf numFmtId="176" fontId="10" fillId="7" borderId="10" xfId="0" applyNumberFormat="1" applyFont="1" applyFill="1" applyBorder="1" applyAlignment="1">
      <alignment horizontal="center" vertical="center"/>
    </xf>
    <xf numFmtId="176" fontId="7" fillId="9" borderId="0" xfId="0" applyNumberFormat="1" applyFont="1" applyFill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left" vertical="center"/>
    </xf>
    <xf numFmtId="180" fontId="0" fillId="2" borderId="0" xfId="0" applyNumberFormat="1" applyFont="1" applyFill="1" applyBorder="1" applyAlignment="1">
      <alignment horizontal="right" vertical="center"/>
    </xf>
    <xf numFmtId="176" fontId="10" fillId="9" borderId="0" xfId="0" applyNumberFormat="1" applyFont="1" applyFill="1" applyAlignment="1">
      <alignment horizontal="center" vertical="center"/>
    </xf>
    <xf numFmtId="176" fontId="10" fillId="8" borderId="10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shrinkToFit="1"/>
    </xf>
    <xf numFmtId="176" fontId="10" fillId="0" borderId="3" xfId="0" applyNumberFormat="1" applyFont="1" applyBorder="1" applyAlignment="1">
      <alignment horizontal="left" vertical="center"/>
    </xf>
    <xf numFmtId="176" fontId="10" fillId="7" borderId="1" xfId="0" applyNumberFormat="1" applyFont="1" applyFill="1" applyBorder="1" applyAlignment="1">
      <alignment horizontal="center" vertical="center" shrinkToFit="1"/>
    </xf>
    <xf numFmtId="176" fontId="10" fillId="7" borderId="3" xfId="0" applyNumberFormat="1" applyFont="1" applyFill="1" applyBorder="1" applyAlignment="1">
      <alignment horizontal="left" vertical="center"/>
    </xf>
    <xf numFmtId="176" fontId="0" fillId="9" borderId="0" xfId="0" applyNumberFormat="1" applyFont="1" applyFill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180" fontId="10" fillId="7" borderId="8" xfId="0" applyNumberFormat="1" applyFont="1" applyFill="1" applyBorder="1" applyAlignment="1">
      <alignment horizontal="right" vertical="center"/>
    </xf>
    <xf numFmtId="0" fontId="10" fillId="7" borderId="8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shrinkToFit="1"/>
    </xf>
    <xf numFmtId="0" fontId="10" fillId="7" borderId="8" xfId="0" applyFont="1" applyFill="1" applyBorder="1" applyAlignment="1">
      <alignment horizontal="left" vertical="center" wrapText="1"/>
    </xf>
    <xf numFmtId="176" fontId="14" fillId="11" borderId="1" xfId="0" applyNumberFormat="1" applyFont="1" applyFill="1" applyBorder="1" applyAlignment="1">
      <alignment horizontal="center" vertical="center"/>
    </xf>
    <xf numFmtId="176" fontId="14" fillId="11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shrinkToFit="1"/>
    </xf>
    <xf numFmtId="0" fontId="10" fillId="7" borderId="1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/>
    </xf>
    <xf numFmtId="0" fontId="10" fillId="12" borderId="1" xfId="0" applyFont="1" applyFill="1" applyBorder="1" applyAlignment="1">
      <alignment horizontal="center" vertical="center"/>
    </xf>
    <xf numFmtId="176" fontId="10" fillId="7" borderId="1" xfId="0" applyNumberFormat="1" applyFont="1" applyFill="1" applyBorder="1" applyAlignment="1">
      <alignment horizontal="left" vertical="center"/>
    </xf>
    <xf numFmtId="176" fontId="10" fillId="7" borderId="1" xfId="0" applyNumberFormat="1" applyFont="1" applyFill="1" applyBorder="1" applyAlignment="1">
      <alignment horizontal="center" vertical="center"/>
    </xf>
    <xf numFmtId="176" fontId="14" fillId="11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10" fillId="7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3" fillId="0" borderId="9" xfId="0" applyFont="1" applyBorder="1" applyAlignment="1">
      <alignment horizontal="left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shrinkToFit="1"/>
    </xf>
    <xf numFmtId="180" fontId="11" fillId="7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81" fontId="16" fillId="3" borderId="5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/>
    <xf numFmtId="181" fontId="14" fillId="3" borderId="7" xfId="0" applyNumberFormat="1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176" fontId="12" fillId="2" borderId="0" xfId="0" applyNumberFormat="1" applyFont="1" applyFill="1" applyBorder="1" applyAlignment="1">
      <alignment horizontal="left" vertical="center"/>
    </xf>
    <xf numFmtId="176" fontId="12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center" vertical="center"/>
    </xf>
    <xf numFmtId="176" fontId="12" fillId="0" borderId="9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176" fontId="9" fillId="0" borderId="0" xfId="0" applyNumberFormat="1" applyFont="1" applyBorder="1" applyAlignment="1">
      <alignment horizontal="left" vertical="center"/>
    </xf>
    <xf numFmtId="0" fontId="15" fillId="0" borderId="9" xfId="0" applyFont="1" applyBorder="1" applyAlignment="1">
      <alignment horizontal="right"/>
    </xf>
    <xf numFmtId="176" fontId="12" fillId="0" borderId="0" xfId="0" applyNumberFormat="1" applyFont="1" applyBorder="1" applyAlignment="1">
      <alignment horizontal="right" vertical="center"/>
    </xf>
    <xf numFmtId="179" fontId="12" fillId="0" borderId="0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7"/>
  <sheetViews>
    <sheetView tabSelected="1" view="pageBreakPreview" zoomScaleNormal="100" zoomScaleSheetLayoutView="100" workbookViewId="0">
      <pane ySplit="3" topLeftCell="A4" activePane="bottomLeft" state="frozen"/>
      <selection activeCell="C118" sqref="C118:C119"/>
      <selection pane="bottomLeft" sqref="A1:E1"/>
    </sheetView>
  </sheetViews>
  <sheetFormatPr defaultRowHeight="13.5" x14ac:dyDescent="0.15"/>
  <cols>
    <col min="1" max="1" width="5.33203125" style="19" bestFit="1" customWidth="1"/>
    <col min="2" max="2" width="4.44140625" style="19" bestFit="1" customWidth="1"/>
    <col min="3" max="3" width="12.77734375" style="19" customWidth="1"/>
    <col min="4" max="4" width="16.88671875" style="19" bestFit="1" customWidth="1"/>
    <col min="5" max="5" width="10.77734375" style="19" customWidth="1"/>
    <col min="6" max="16384" width="8.88671875" style="19"/>
  </cols>
  <sheetData>
    <row r="1" spans="1:5" ht="30" customHeight="1" x14ac:dyDescent="0.3">
      <c r="A1" s="228" t="s">
        <v>243</v>
      </c>
      <c r="B1" s="228"/>
      <c r="C1" s="228"/>
      <c r="D1" s="228"/>
      <c r="E1" s="228"/>
    </row>
    <row r="2" spans="1:5" ht="24.95" customHeight="1" x14ac:dyDescent="0.15">
      <c r="A2" s="229" t="s">
        <v>126</v>
      </c>
      <c r="B2" s="229"/>
      <c r="C2" s="229"/>
      <c r="D2" s="229"/>
      <c r="E2" s="229"/>
    </row>
    <row r="3" spans="1:5" s="15" customFormat="1" ht="24.95" customHeight="1" x14ac:dyDescent="0.15">
      <c r="A3" s="28" t="s">
        <v>130</v>
      </c>
      <c r="B3" s="140" t="s">
        <v>161</v>
      </c>
      <c r="C3" s="28" t="s">
        <v>1133</v>
      </c>
      <c r="D3" s="28" t="s">
        <v>1134</v>
      </c>
      <c r="E3" s="153" t="s">
        <v>1135</v>
      </c>
    </row>
    <row r="4" spans="1:5" s="15" customFormat="1" ht="24.95" customHeight="1" x14ac:dyDescent="0.15">
      <c r="A4" s="154" t="s">
        <v>1136</v>
      </c>
      <c r="B4" s="154"/>
      <c r="C4" s="154">
        <f>SUM(C5+C26+C43+C51+C79)</f>
        <v>106</v>
      </c>
      <c r="D4" s="154"/>
      <c r="E4" s="155">
        <f>SUM(E5+E26+E43+E51+E79)</f>
        <v>14228495.599999998</v>
      </c>
    </row>
    <row r="5" spans="1:5" s="15" customFormat="1" ht="24.95" customHeight="1" x14ac:dyDescent="0.15">
      <c r="A5" s="64" t="s">
        <v>1137</v>
      </c>
      <c r="B5" s="64"/>
      <c r="C5" s="64">
        <f>COUNTA(C6:C25)</f>
        <v>20</v>
      </c>
      <c r="D5" s="64"/>
      <c r="E5" s="65">
        <f>SUM(E6:E18,E19:E25)</f>
        <v>2566634.2999999993</v>
      </c>
    </row>
    <row r="6" spans="1:5" s="15" customFormat="1" ht="24.95" customHeight="1" x14ac:dyDescent="0.15">
      <c r="A6" s="239" t="s">
        <v>1138</v>
      </c>
      <c r="B6" s="215">
        <v>1</v>
      </c>
      <c r="C6" s="54" t="s">
        <v>84</v>
      </c>
      <c r="D6" s="218" t="s">
        <v>1202</v>
      </c>
      <c r="E6" s="57">
        <v>16109</v>
      </c>
    </row>
    <row r="7" spans="1:5" s="15" customFormat="1" ht="24.95" customHeight="1" x14ac:dyDescent="0.15">
      <c r="A7" s="239"/>
      <c r="B7" s="215">
        <v>7</v>
      </c>
      <c r="C7" s="54" t="s">
        <v>127</v>
      </c>
      <c r="D7" s="218" t="s">
        <v>771</v>
      </c>
      <c r="E7" s="57">
        <v>55894</v>
      </c>
    </row>
    <row r="8" spans="1:5" s="15" customFormat="1" ht="24.95" customHeight="1" x14ac:dyDescent="0.15">
      <c r="A8" s="239"/>
      <c r="B8" s="215">
        <v>8</v>
      </c>
      <c r="C8" s="54" t="s">
        <v>1139</v>
      </c>
      <c r="D8" s="218" t="s">
        <v>1140</v>
      </c>
      <c r="E8" s="57">
        <v>105144</v>
      </c>
    </row>
    <row r="9" spans="1:5" s="15" customFormat="1" ht="24.95" customHeight="1" x14ac:dyDescent="0.15">
      <c r="A9" s="239"/>
      <c r="B9" s="215">
        <v>11</v>
      </c>
      <c r="C9" s="156" t="s">
        <v>128</v>
      </c>
      <c r="D9" s="218" t="s">
        <v>1141</v>
      </c>
      <c r="E9" s="57">
        <v>74780</v>
      </c>
    </row>
    <row r="10" spans="1:5" s="15" customFormat="1" ht="24.95" customHeight="1" x14ac:dyDescent="0.15">
      <c r="A10" s="239"/>
      <c r="B10" s="215">
        <v>18</v>
      </c>
      <c r="C10" s="54" t="s">
        <v>1142</v>
      </c>
      <c r="D10" s="218" t="s">
        <v>1143</v>
      </c>
      <c r="E10" s="57">
        <v>23802</v>
      </c>
    </row>
    <row r="11" spans="1:5" s="52" customFormat="1" ht="24.95" customHeight="1" x14ac:dyDescent="0.15">
      <c r="A11" s="239"/>
      <c r="B11" s="215">
        <v>27</v>
      </c>
      <c r="C11" s="54" t="s">
        <v>1144</v>
      </c>
      <c r="D11" s="218" t="s">
        <v>1145</v>
      </c>
      <c r="E11" s="57">
        <v>12664.3</v>
      </c>
    </row>
    <row r="12" spans="1:5" s="15" customFormat="1" ht="24.95" customHeight="1" x14ac:dyDescent="0.15">
      <c r="A12" s="239"/>
      <c r="B12" s="215">
        <v>77</v>
      </c>
      <c r="C12" s="54" t="s">
        <v>129</v>
      </c>
      <c r="D12" s="218" t="s">
        <v>1146</v>
      </c>
      <c r="E12" s="57">
        <v>28796</v>
      </c>
    </row>
    <row r="13" spans="1:5" s="15" customFormat="1" ht="24.95" customHeight="1" x14ac:dyDescent="0.15">
      <c r="A13" s="239"/>
      <c r="B13" s="215">
        <v>80</v>
      </c>
      <c r="C13" s="54" t="s">
        <v>1147</v>
      </c>
      <c r="D13" s="218" t="s">
        <v>1148</v>
      </c>
      <c r="E13" s="57">
        <v>1076358</v>
      </c>
    </row>
    <row r="14" spans="1:5" s="15" customFormat="1" ht="24.95" customHeight="1" x14ac:dyDescent="0.15">
      <c r="A14" s="239"/>
      <c r="B14" s="215">
        <v>81</v>
      </c>
      <c r="C14" s="54" t="s">
        <v>1149</v>
      </c>
      <c r="D14" s="218" t="s">
        <v>772</v>
      </c>
      <c r="E14" s="57">
        <v>731902</v>
      </c>
    </row>
    <row r="15" spans="1:5" s="15" customFormat="1" ht="24.95" customHeight="1" x14ac:dyDescent="0.15">
      <c r="A15" s="239"/>
      <c r="B15" s="215">
        <v>3</v>
      </c>
      <c r="C15" s="54" t="s">
        <v>84</v>
      </c>
      <c r="D15" s="218" t="s">
        <v>1150</v>
      </c>
      <c r="E15" s="57">
        <v>12675</v>
      </c>
    </row>
    <row r="16" spans="1:5" s="53" customFormat="1" ht="24.95" customHeight="1" x14ac:dyDescent="0.15">
      <c r="A16" s="239"/>
      <c r="B16" s="215">
        <v>4</v>
      </c>
      <c r="C16" s="54" t="s">
        <v>1151</v>
      </c>
      <c r="D16" s="218" t="s">
        <v>1152</v>
      </c>
      <c r="E16" s="57">
        <v>15908</v>
      </c>
    </row>
    <row r="17" spans="1:5" s="15" customFormat="1" ht="24.95" customHeight="1" x14ac:dyDescent="0.15">
      <c r="A17" s="239"/>
      <c r="B17" s="215">
        <v>135</v>
      </c>
      <c r="C17" s="54" t="s">
        <v>1153</v>
      </c>
      <c r="D17" s="218" t="s">
        <v>773</v>
      </c>
      <c r="E17" s="57">
        <v>36633.300000000003</v>
      </c>
    </row>
    <row r="18" spans="1:5" s="15" customFormat="1" ht="24.95" customHeight="1" x14ac:dyDescent="0.15">
      <c r="A18" s="239"/>
      <c r="B18" s="215">
        <v>136</v>
      </c>
      <c r="C18" s="58" t="s">
        <v>1154</v>
      </c>
      <c r="D18" s="62" t="s">
        <v>1155</v>
      </c>
      <c r="E18" s="56">
        <v>175134.7</v>
      </c>
    </row>
    <row r="19" spans="1:5" s="15" customFormat="1" ht="24.95" customHeight="1" x14ac:dyDescent="0.15">
      <c r="A19" s="239"/>
      <c r="B19" s="215">
        <v>137</v>
      </c>
      <c r="C19" s="58" t="s">
        <v>869</v>
      </c>
      <c r="D19" s="62" t="s">
        <v>1156</v>
      </c>
      <c r="E19" s="56">
        <v>35275</v>
      </c>
    </row>
    <row r="20" spans="1:5" s="15" customFormat="1" ht="24.95" customHeight="1" x14ac:dyDescent="0.15">
      <c r="A20" s="239"/>
      <c r="B20" s="215">
        <v>139</v>
      </c>
      <c r="C20" s="58" t="s">
        <v>1157</v>
      </c>
      <c r="D20" s="62" t="s">
        <v>975</v>
      </c>
      <c r="E20" s="56">
        <v>31820.799999999999</v>
      </c>
    </row>
    <row r="21" spans="1:5" s="15" customFormat="1" ht="24.95" customHeight="1" x14ac:dyDescent="0.15">
      <c r="A21" s="239"/>
      <c r="B21" s="215">
        <v>140</v>
      </c>
      <c r="C21" s="58" t="s">
        <v>1158</v>
      </c>
      <c r="D21" s="62" t="s">
        <v>1007</v>
      </c>
      <c r="E21" s="56">
        <v>31042.400000000001</v>
      </c>
    </row>
    <row r="22" spans="1:5" s="15" customFormat="1" ht="24.95" customHeight="1" x14ac:dyDescent="0.15">
      <c r="A22" s="239"/>
      <c r="B22" s="63">
        <v>141</v>
      </c>
      <c r="C22" s="58" t="s">
        <v>1159</v>
      </c>
      <c r="D22" s="62" t="s">
        <v>1160</v>
      </c>
      <c r="E22" s="56">
        <f>14851.5-118.8</f>
        <v>14732.7</v>
      </c>
    </row>
    <row r="23" spans="1:5" s="15" customFormat="1" ht="24.95" customHeight="1" x14ac:dyDescent="0.15">
      <c r="A23" s="239"/>
      <c r="B23" s="63">
        <v>142</v>
      </c>
      <c r="C23" s="58" t="s">
        <v>1161</v>
      </c>
      <c r="D23" s="62" t="s">
        <v>1162</v>
      </c>
      <c r="E23" s="56">
        <f>35538-7904.7</f>
        <v>27633.3</v>
      </c>
    </row>
    <row r="24" spans="1:5" s="15" customFormat="1" ht="24.95" customHeight="1" x14ac:dyDescent="0.15">
      <c r="A24" s="239"/>
      <c r="B24" s="63">
        <v>152</v>
      </c>
      <c r="C24" s="58" t="s">
        <v>974</v>
      </c>
      <c r="D24" s="62" t="s">
        <v>1163</v>
      </c>
      <c r="E24" s="56">
        <f>24206+22.5</f>
        <v>24228.5</v>
      </c>
    </row>
    <row r="25" spans="1:5" s="15" customFormat="1" ht="24.95" customHeight="1" x14ac:dyDescent="0.15">
      <c r="A25" s="239"/>
      <c r="B25" s="63">
        <v>154</v>
      </c>
      <c r="C25" s="58" t="s">
        <v>1164</v>
      </c>
      <c r="D25" s="62" t="s">
        <v>1165</v>
      </c>
      <c r="E25" s="56">
        <f>41034-4932.7</f>
        <v>36101.300000000003</v>
      </c>
    </row>
    <row r="26" spans="1:5" s="15" customFormat="1" ht="24.95" customHeight="1" x14ac:dyDescent="0.15">
      <c r="A26" s="64" t="s">
        <v>1137</v>
      </c>
      <c r="B26" s="64"/>
      <c r="C26" s="64">
        <f>COUNTA(C27:C42)</f>
        <v>16</v>
      </c>
      <c r="D26" s="64"/>
      <c r="E26" s="65">
        <f>SUM(E27:E42)</f>
        <v>3899179.3</v>
      </c>
    </row>
    <row r="27" spans="1:5" ht="24.95" customHeight="1" x14ac:dyDescent="0.15">
      <c r="A27" s="239" t="s">
        <v>774</v>
      </c>
      <c r="B27" s="58">
        <v>1</v>
      </c>
      <c r="C27" s="58" t="s">
        <v>775</v>
      </c>
      <c r="D27" s="62" t="s">
        <v>1008</v>
      </c>
      <c r="E27" s="56">
        <f>850125+111-89+161</f>
        <v>850308</v>
      </c>
    </row>
    <row r="28" spans="1:5" ht="24.95" customHeight="1" x14ac:dyDescent="0.15">
      <c r="A28" s="239"/>
      <c r="B28" s="58">
        <v>4</v>
      </c>
      <c r="C28" s="58" t="s">
        <v>776</v>
      </c>
      <c r="D28" s="62" t="s">
        <v>777</v>
      </c>
      <c r="E28" s="56">
        <v>193243</v>
      </c>
    </row>
    <row r="29" spans="1:5" ht="24.95" customHeight="1" x14ac:dyDescent="0.15">
      <c r="A29" s="239"/>
      <c r="B29" s="58">
        <v>6</v>
      </c>
      <c r="C29" s="58" t="s">
        <v>778</v>
      </c>
      <c r="D29" s="62" t="s">
        <v>779</v>
      </c>
      <c r="E29" s="56">
        <v>193162.6</v>
      </c>
    </row>
    <row r="30" spans="1:5" ht="24.95" customHeight="1" x14ac:dyDescent="0.15">
      <c r="A30" s="239"/>
      <c r="B30" s="58">
        <v>9</v>
      </c>
      <c r="C30" s="58" t="s">
        <v>780</v>
      </c>
      <c r="D30" s="62" t="s">
        <v>781</v>
      </c>
      <c r="E30" s="56">
        <v>135031</v>
      </c>
    </row>
    <row r="31" spans="1:5" ht="24.95" customHeight="1" x14ac:dyDescent="0.15">
      <c r="A31" s="239" t="s">
        <v>1212</v>
      </c>
      <c r="B31" s="58">
        <v>13</v>
      </c>
      <c r="C31" s="58" t="s">
        <v>782</v>
      </c>
      <c r="D31" s="62" t="s">
        <v>783</v>
      </c>
      <c r="E31" s="56">
        <f>194661-43860</f>
        <v>150801</v>
      </c>
    </row>
    <row r="32" spans="1:5" ht="24.95" customHeight="1" x14ac:dyDescent="0.15">
      <c r="A32" s="239"/>
      <c r="B32" s="58">
        <v>14</v>
      </c>
      <c r="C32" s="58" t="s">
        <v>784</v>
      </c>
      <c r="D32" s="62" t="s">
        <v>785</v>
      </c>
      <c r="E32" s="56">
        <v>122380</v>
      </c>
    </row>
    <row r="33" spans="1:5" ht="24.95" customHeight="1" x14ac:dyDescent="0.15">
      <c r="A33" s="239"/>
      <c r="B33" s="54">
        <v>17</v>
      </c>
      <c r="C33" s="54" t="s">
        <v>786</v>
      </c>
      <c r="D33" s="218" t="s">
        <v>787</v>
      </c>
      <c r="E33" s="57">
        <v>56354.9</v>
      </c>
    </row>
    <row r="34" spans="1:5" ht="24.95" customHeight="1" x14ac:dyDescent="0.15">
      <c r="A34" s="239"/>
      <c r="B34" s="54">
        <v>22</v>
      </c>
      <c r="C34" s="54" t="s">
        <v>788</v>
      </c>
      <c r="D34" s="218" t="s">
        <v>789</v>
      </c>
      <c r="E34" s="57">
        <f>2003496-99-459</f>
        <v>2002938</v>
      </c>
    </row>
    <row r="35" spans="1:5" ht="24.95" customHeight="1" x14ac:dyDescent="0.15">
      <c r="A35" s="239"/>
      <c r="B35" s="54">
        <v>29</v>
      </c>
      <c r="C35" s="54" t="s">
        <v>790</v>
      </c>
      <c r="D35" s="218" t="s">
        <v>791</v>
      </c>
      <c r="E35" s="57">
        <v>24474</v>
      </c>
    </row>
    <row r="36" spans="1:5" ht="24.95" customHeight="1" x14ac:dyDescent="0.15">
      <c r="A36" s="239"/>
      <c r="B36" s="54">
        <v>32</v>
      </c>
      <c r="C36" s="54" t="s">
        <v>792</v>
      </c>
      <c r="D36" s="218" t="s">
        <v>793</v>
      </c>
      <c r="E36" s="57">
        <v>11965</v>
      </c>
    </row>
    <row r="37" spans="1:5" ht="24.95" customHeight="1" x14ac:dyDescent="0.15">
      <c r="A37" s="239"/>
      <c r="B37" s="54">
        <v>34</v>
      </c>
      <c r="C37" s="54" t="s">
        <v>794</v>
      </c>
      <c r="D37" s="218" t="s">
        <v>795</v>
      </c>
      <c r="E37" s="57">
        <v>23810</v>
      </c>
    </row>
    <row r="38" spans="1:5" s="41" customFormat="1" ht="24.95" customHeight="1" x14ac:dyDescent="0.15">
      <c r="A38" s="239"/>
      <c r="B38" s="54">
        <v>47</v>
      </c>
      <c r="C38" s="54" t="s">
        <v>796</v>
      </c>
      <c r="D38" s="218" t="s">
        <v>797</v>
      </c>
      <c r="E38" s="57">
        <v>12896.7</v>
      </c>
    </row>
    <row r="39" spans="1:5" ht="24.95" customHeight="1" x14ac:dyDescent="0.15">
      <c r="A39" s="239"/>
      <c r="B39" s="54">
        <v>73</v>
      </c>
      <c r="C39" s="54" t="s">
        <v>798</v>
      </c>
      <c r="D39" s="218" t="s">
        <v>799</v>
      </c>
      <c r="E39" s="57">
        <v>10086</v>
      </c>
    </row>
    <row r="40" spans="1:5" s="30" customFormat="1" ht="24.95" customHeight="1" x14ac:dyDescent="0.15">
      <c r="A40" s="239"/>
      <c r="B40" s="54">
        <v>156</v>
      </c>
      <c r="C40" s="54" t="s">
        <v>800</v>
      </c>
      <c r="D40" s="218" t="s">
        <v>801</v>
      </c>
      <c r="E40" s="57">
        <v>11010.3</v>
      </c>
    </row>
    <row r="41" spans="1:5" ht="24.95" customHeight="1" x14ac:dyDescent="0.15">
      <c r="A41" s="239"/>
      <c r="B41" s="54">
        <v>157</v>
      </c>
      <c r="C41" s="54" t="s">
        <v>802</v>
      </c>
      <c r="D41" s="218" t="s">
        <v>803</v>
      </c>
      <c r="E41" s="57">
        <v>89128.8</v>
      </c>
    </row>
    <row r="42" spans="1:5" ht="24.95" customHeight="1" x14ac:dyDescent="0.15">
      <c r="A42" s="239"/>
      <c r="B42" s="54">
        <v>176</v>
      </c>
      <c r="C42" s="54" t="s">
        <v>84</v>
      </c>
      <c r="D42" s="218" t="s">
        <v>1191</v>
      </c>
      <c r="E42" s="57">
        <v>11590</v>
      </c>
    </row>
    <row r="43" spans="1:5" ht="24.95" customHeight="1" x14ac:dyDescent="0.15">
      <c r="A43" s="64" t="s">
        <v>645</v>
      </c>
      <c r="B43" s="64"/>
      <c r="C43" s="64">
        <f>COUNTA(C44:C50)</f>
        <v>7</v>
      </c>
      <c r="D43" s="64"/>
      <c r="E43" s="65">
        <f>SUM(E44:E48,E49:E50)</f>
        <v>1778338.3</v>
      </c>
    </row>
    <row r="44" spans="1:5" ht="24.95" customHeight="1" x14ac:dyDescent="0.15">
      <c r="A44" s="240" t="s">
        <v>804</v>
      </c>
      <c r="B44" s="215">
        <v>12</v>
      </c>
      <c r="C44" s="215" t="s">
        <v>805</v>
      </c>
      <c r="D44" s="218" t="s">
        <v>1009</v>
      </c>
      <c r="E44" s="57">
        <v>942000</v>
      </c>
    </row>
    <row r="45" spans="1:5" ht="24.95" customHeight="1" x14ac:dyDescent="0.15">
      <c r="A45" s="240"/>
      <c r="B45" s="215">
        <v>19</v>
      </c>
      <c r="C45" s="215" t="s">
        <v>806</v>
      </c>
      <c r="D45" s="218" t="s">
        <v>807</v>
      </c>
      <c r="E45" s="57">
        <v>10080</v>
      </c>
    </row>
    <row r="46" spans="1:5" ht="24.95" customHeight="1" x14ac:dyDescent="0.15">
      <c r="A46" s="240"/>
      <c r="B46" s="215">
        <v>20</v>
      </c>
      <c r="C46" s="215" t="s">
        <v>808</v>
      </c>
      <c r="D46" s="218" t="s">
        <v>809</v>
      </c>
      <c r="E46" s="57">
        <v>13688</v>
      </c>
    </row>
    <row r="47" spans="1:5" ht="24.95" customHeight="1" x14ac:dyDescent="0.15">
      <c r="A47" s="240"/>
      <c r="B47" s="215">
        <v>78</v>
      </c>
      <c r="C47" s="215" t="s">
        <v>810</v>
      </c>
      <c r="D47" s="218" t="s">
        <v>811</v>
      </c>
      <c r="E47" s="57">
        <v>152270</v>
      </c>
    </row>
    <row r="48" spans="1:5" s="46" customFormat="1" ht="24.95" customHeight="1" x14ac:dyDescent="0.15">
      <c r="A48" s="240"/>
      <c r="B48" s="215">
        <v>97</v>
      </c>
      <c r="C48" s="215" t="s">
        <v>770</v>
      </c>
      <c r="D48" s="218" t="s">
        <v>1002</v>
      </c>
      <c r="E48" s="57">
        <v>19298.3</v>
      </c>
    </row>
    <row r="49" spans="1:5" ht="24.95" customHeight="1" x14ac:dyDescent="0.15">
      <c r="A49" s="240"/>
      <c r="B49" s="215">
        <v>100</v>
      </c>
      <c r="C49" s="215" t="s">
        <v>646</v>
      </c>
      <c r="D49" s="218" t="s">
        <v>647</v>
      </c>
      <c r="E49" s="57">
        <v>49280</v>
      </c>
    </row>
    <row r="50" spans="1:5" ht="24.95" customHeight="1" x14ac:dyDescent="0.15">
      <c r="A50" s="240"/>
      <c r="B50" s="215">
        <v>5</v>
      </c>
      <c r="C50" s="215" t="s">
        <v>0</v>
      </c>
      <c r="D50" s="218" t="s">
        <v>648</v>
      </c>
      <c r="E50" s="57">
        <v>591722</v>
      </c>
    </row>
    <row r="51" spans="1:5" ht="24.95" customHeight="1" x14ac:dyDescent="0.15">
      <c r="A51" s="64" t="s">
        <v>645</v>
      </c>
      <c r="B51" s="64"/>
      <c r="C51" s="64">
        <f>COUNTA(C52:C78)</f>
        <v>27</v>
      </c>
      <c r="D51" s="64"/>
      <c r="E51" s="65">
        <f>SUM(E52:E67,E68:E78)</f>
        <v>2392798.3000000003</v>
      </c>
    </row>
    <row r="52" spans="1:5" ht="24.95" customHeight="1" x14ac:dyDescent="0.15">
      <c r="A52" s="241" t="s">
        <v>123</v>
      </c>
      <c r="B52" s="54">
        <v>30</v>
      </c>
      <c r="C52" s="54" t="s">
        <v>2</v>
      </c>
      <c r="D52" s="218" t="s">
        <v>649</v>
      </c>
      <c r="E52" s="57">
        <v>11422.7</v>
      </c>
    </row>
    <row r="53" spans="1:5" ht="24.95" customHeight="1" x14ac:dyDescent="0.15">
      <c r="A53" s="241"/>
      <c r="B53" s="54">
        <v>31</v>
      </c>
      <c r="C53" s="54" t="s">
        <v>3</v>
      </c>
      <c r="D53" s="218" t="s">
        <v>650</v>
      </c>
      <c r="E53" s="57">
        <v>12025.9</v>
      </c>
    </row>
    <row r="54" spans="1:5" ht="24.95" customHeight="1" x14ac:dyDescent="0.15">
      <c r="A54" s="241"/>
      <c r="B54" s="54">
        <v>42</v>
      </c>
      <c r="C54" s="54" t="s">
        <v>4</v>
      </c>
      <c r="D54" s="218" t="s">
        <v>1010</v>
      </c>
      <c r="E54" s="57">
        <v>82177.5</v>
      </c>
    </row>
    <row r="55" spans="1:5" ht="24.95" customHeight="1" x14ac:dyDescent="0.15">
      <c r="A55" s="241"/>
      <c r="B55" s="54">
        <v>43</v>
      </c>
      <c r="C55" s="54" t="s">
        <v>124</v>
      </c>
      <c r="D55" s="218" t="s">
        <v>1071</v>
      </c>
      <c r="E55" s="57">
        <v>11400</v>
      </c>
    </row>
    <row r="56" spans="1:5" ht="24.95" customHeight="1" x14ac:dyDescent="0.15">
      <c r="A56" s="241"/>
      <c r="B56" s="54">
        <v>44</v>
      </c>
      <c r="C56" s="54" t="s">
        <v>5</v>
      </c>
      <c r="D56" s="218" t="s">
        <v>755</v>
      </c>
      <c r="E56" s="57">
        <v>10541.6</v>
      </c>
    </row>
    <row r="57" spans="1:5" ht="24.95" customHeight="1" x14ac:dyDescent="0.15">
      <c r="A57" s="241" t="s">
        <v>123</v>
      </c>
      <c r="B57" s="54">
        <v>45</v>
      </c>
      <c r="C57" s="156" t="s">
        <v>1105</v>
      </c>
      <c r="D57" s="218" t="s">
        <v>756</v>
      </c>
      <c r="E57" s="57">
        <v>10308.6</v>
      </c>
    </row>
    <row r="58" spans="1:5" ht="24.95" customHeight="1" x14ac:dyDescent="0.15">
      <c r="A58" s="241"/>
      <c r="B58" s="54">
        <v>46</v>
      </c>
      <c r="C58" s="54" t="s">
        <v>6</v>
      </c>
      <c r="D58" s="218" t="s">
        <v>651</v>
      </c>
      <c r="E58" s="57">
        <v>58927</v>
      </c>
    </row>
    <row r="59" spans="1:5" ht="24.95" customHeight="1" x14ac:dyDescent="0.15">
      <c r="A59" s="241"/>
      <c r="B59" s="54">
        <v>48</v>
      </c>
      <c r="C59" s="54" t="s">
        <v>7</v>
      </c>
      <c r="D59" s="218" t="s">
        <v>652</v>
      </c>
      <c r="E59" s="57">
        <v>10000</v>
      </c>
    </row>
    <row r="60" spans="1:5" ht="24.95" customHeight="1" x14ac:dyDescent="0.15">
      <c r="A60" s="241"/>
      <c r="B60" s="54">
        <v>49</v>
      </c>
      <c r="C60" s="54" t="s">
        <v>8</v>
      </c>
      <c r="D60" s="218" t="s">
        <v>653</v>
      </c>
      <c r="E60" s="57">
        <v>20288</v>
      </c>
    </row>
    <row r="61" spans="1:5" ht="24.95" customHeight="1" x14ac:dyDescent="0.15">
      <c r="A61" s="241"/>
      <c r="B61" s="54">
        <v>54</v>
      </c>
      <c r="C61" s="54" t="s">
        <v>1097</v>
      </c>
      <c r="D61" s="218" t="s">
        <v>1070</v>
      </c>
      <c r="E61" s="57">
        <v>46607</v>
      </c>
    </row>
    <row r="62" spans="1:5" s="30" customFormat="1" ht="24.95" customHeight="1" x14ac:dyDescent="0.15">
      <c r="A62" s="241"/>
      <c r="B62" s="54">
        <v>70</v>
      </c>
      <c r="C62" s="54" t="s">
        <v>84</v>
      </c>
      <c r="D62" s="55" t="s">
        <v>654</v>
      </c>
      <c r="E62" s="57">
        <v>10043.200000000001</v>
      </c>
    </row>
    <row r="63" spans="1:5" ht="24.95" customHeight="1" x14ac:dyDescent="0.15">
      <c r="A63" s="241"/>
      <c r="B63" s="54">
        <v>75</v>
      </c>
      <c r="C63" s="156" t="s">
        <v>1074</v>
      </c>
      <c r="D63" s="218" t="s">
        <v>655</v>
      </c>
      <c r="E63" s="57">
        <v>9939.9</v>
      </c>
    </row>
    <row r="64" spans="1:5" ht="24.95" customHeight="1" x14ac:dyDescent="0.15">
      <c r="A64" s="241"/>
      <c r="B64" s="54">
        <v>76</v>
      </c>
      <c r="C64" s="54" t="s">
        <v>84</v>
      </c>
      <c r="D64" s="218" t="s">
        <v>656</v>
      </c>
      <c r="E64" s="57">
        <v>10258.1</v>
      </c>
    </row>
    <row r="65" spans="1:5" ht="24.95" customHeight="1" x14ac:dyDescent="0.15">
      <c r="A65" s="241"/>
      <c r="B65" s="54">
        <v>79</v>
      </c>
      <c r="C65" s="54" t="s">
        <v>9</v>
      </c>
      <c r="D65" s="218" t="s">
        <v>657</v>
      </c>
      <c r="E65" s="57">
        <v>1702156</v>
      </c>
    </row>
    <row r="66" spans="1:5" ht="24.95" customHeight="1" x14ac:dyDescent="0.15">
      <c r="A66" s="241"/>
      <c r="B66" s="54">
        <v>89</v>
      </c>
      <c r="C66" s="54" t="s">
        <v>84</v>
      </c>
      <c r="D66" s="218" t="s">
        <v>658</v>
      </c>
      <c r="E66" s="57">
        <v>144797.1</v>
      </c>
    </row>
    <row r="67" spans="1:5" ht="24.95" customHeight="1" x14ac:dyDescent="0.15">
      <c r="A67" s="241"/>
      <c r="B67" s="54">
        <v>91</v>
      </c>
      <c r="C67" s="54" t="s">
        <v>762</v>
      </c>
      <c r="D67" s="218" t="s">
        <v>659</v>
      </c>
      <c r="E67" s="57">
        <v>10429.200000000001</v>
      </c>
    </row>
    <row r="68" spans="1:5" ht="24.95" customHeight="1" x14ac:dyDescent="0.15">
      <c r="A68" s="241"/>
      <c r="B68" s="54">
        <v>92</v>
      </c>
      <c r="C68" s="54" t="s">
        <v>764</v>
      </c>
      <c r="D68" s="218" t="s">
        <v>660</v>
      </c>
      <c r="E68" s="57">
        <v>43106.6</v>
      </c>
    </row>
    <row r="69" spans="1:5" ht="24.95" customHeight="1" x14ac:dyDescent="0.15">
      <c r="A69" s="241"/>
      <c r="B69" s="54">
        <v>93</v>
      </c>
      <c r="C69" s="54" t="s">
        <v>763</v>
      </c>
      <c r="D69" s="218" t="s">
        <v>661</v>
      </c>
      <c r="E69" s="57">
        <v>18160.099999999999</v>
      </c>
    </row>
    <row r="70" spans="1:5" ht="24.95" customHeight="1" x14ac:dyDescent="0.15">
      <c r="A70" s="241"/>
      <c r="B70" s="54">
        <v>94</v>
      </c>
      <c r="C70" s="54" t="s">
        <v>84</v>
      </c>
      <c r="D70" s="218" t="s">
        <v>662</v>
      </c>
      <c r="E70" s="57">
        <v>11460</v>
      </c>
    </row>
    <row r="71" spans="1:5" ht="24.95" customHeight="1" x14ac:dyDescent="0.15">
      <c r="A71" s="241"/>
      <c r="B71" s="54">
        <v>95</v>
      </c>
      <c r="C71" s="156" t="s">
        <v>1069</v>
      </c>
      <c r="D71" s="218" t="s">
        <v>1011</v>
      </c>
      <c r="E71" s="57">
        <v>20223.400000000001</v>
      </c>
    </row>
    <row r="72" spans="1:5" s="46" customFormat="1" ht="24.95" customHeight="1" x14ac:dyDescent="0.15">
      <c r="A72" s="241"/>
      <c r="B72" s="54">
        <v>121</v>
      </c>
      <c r="C72" s="215" t="s">
        <v>1066</v>
      </c>
      <c r="D72" s="218" t="s">
        <v>1051</v>
      </c>
      <c r="E72" s="57">
        <v>34569.300000000003</v>
      </c>
    </row>
    <row r="73" spans="1:5" ht="24.95" customHeight="1" x14ac:dyDescent="0.15">
      <c r="A73" s="241"/>
      <c r="B73" s="54">
        <v>134</v>
      </c>
      <c r="C73" s="54" t="s">
        <v>10</v>
      </c>
      <c r="D73" s="218" t="s">
        <v>757</v>
      </c>
      <c r="E73" s="57">
        <v>10311.5</v>
      </c>
    </row>
    <row r="74" spans="1:5" s="31" customFormat="1" ht="24.95" customHeight="1" x14ac:dyDescent="0.15">
      <c r="A74" s="241"/>
      <c r="B74" s="54">
        <v>123</v>
      </c>
      <c r="C74" s="215" t="s">
        <v>1063</v>
      </c>
      <c r="D74" s="218" t="s">
        <v>1052</v>
      </c>
      <c r="E74" s="57">
        <v>16272.5</v>
      </c>
    </row>
    <row r="75" spans="1:5" s="31" customFormat="1" ht="24.95" customHeight="1" x14ac:dyDescent="0.15">
      <c r="A75" s="241"/>
      <c r="B75" s="54">
        <v>124</v>
      </c>
      <c r="C75" s="215" t="s">
        <v>1064</v>
      </c>
      <c r="D75" s="218" t="s">
        <v>1053</v>
      </c>
      <c r="E75" s="57">
        <v>26519</v>
      </c>
    </row>
    <row r="76" spans="1:5" s="31" customFormat="1" ht="24.95" customHeight="1" x14ac:dyDescent="0.15">
      <c r="A76" s="241"/>
      <c r="B76" s="79">
        <v>125</v>
      </c>
      <c r="C76" s="97" t="s">
        <v>1065</v>
      </c>
      <c r="D76" s="157" t="s">
        <v>1054</v>
      </c>
      <c r="E76" s="80">
        <v>19723.099999999999</v>
      </c>
    </row>
    <row r="77" spans="1:5" ht="24.95" customHeight="1" x14ac:dyDescent="0.15">
      <c r="A77" s="241"/>
      <c r="B77" s="58">
        <v>163</v>
      </c>
      <c r="C77" s="58" t="s">
        <v>1048</v>
      </c>
      <c r="D77" s="62" t="s">
        <v>663</v>
      </c>
      <c r="E77" s="56">
        <v>20171</v>
      </c>
    </row>
    <row r="78" spans="1:5" ht="24.95" customHeight="1" x14ac:dyDescent="0.15">
      <c r="A78" s="241"/>
      <c r="B78" s="58">
        <v>174</v>
      </c>
      <c r="C78" s="58" t="s">
        <v>84</v>
      </c>
      <c r="D78" s="158" t="s">
        <v>1103</v>
      </c>
      <c r="E78" s="56">
        <v>10960</v>
      </c>
    </row>
    <row r="79" spans="1:5" ht="24.95" customHeight="1" x14ac:dyDescent="0.15">
      <c r="A79" s="64" t="s">
        <v>644</v>
      </c>
      <c r="B79" s="64"/>
      <c r="C79" s="64">
        <f>COUNTA(C80:C115)</f>
        <v>36</v>
      </c>
      <c r="D79" s="64"/>
      <c r="E79" s="65">
        <f>SUM(E80:E115)</f>
        <v>3591545.3999999994</v>
      </c>
    </row>
    <row r="80" spans="1:5" s="23" customFormat="1" ht="24.95" customHeight="1" x14ac:dyDescent="0.15">
      <c r="A80" s="242" t="s">
        <v>125</v>
      </c>
      <c r="B80" s="58">
        <v>2</v>
      </c>
      <c r="C80" s="58" t="s">
        <v>812</v>
      </c>
      <c r="D80" s="59" t="s">
        <v>1107</v>
      </c>
      <c r="E80" s="56">
        <v>9167</v>
      </c>
    </row>
    <row r="81" spans="1:5" s="23" customFormat="1" ht="24.95" customHeight="1" x14ac:dyDescent="0.15">
      <c r="A81" s="242"/>
      <c r="B81" s="54">
        <v>16</v>
      </c>
      <c r="C81" s="54" t="s">
        <v>813</v>
      </c>
      <c r="D81" s="55" t="s">
        <v>814</v>
      </c>
      <c r="E81" s="57">
        <v>85144</v>
      </c>
    </row>
    <row r="82" spans="1:5" s="23" customFormat="1" ht="24.95" customHeight="1" x14ac:dyDescent="0.15">
      <c r="A82" s="242"/>
      <c r="B82" s="54">
        <v>24</v>
      </c>
      <c r="C82" s="54" t="s">
        <v>815</v>
      </c>
      <c r="D82" s="55" t="s">
        <v>1132</v>
      </c>
      <c r="E82" s="57">
        <v>35972</v>
      </c>
    </row>
    <row r="83" spans="1:5" s="23" customFormat="1" ht="24.95" customHeight="1" x14ac:dyDescent="0.15">
      <c r="A83" s="242" t="s">
        <v>1213</v>
      </c>
      <c r="B83" s="54">
        <v>28</v>
      </c>
      <c r="C83" s="54" t="s">
        <v>816</v>
      </c>
      <c r="D83" s="55" t="s">
        <v>1131</v>
      </c>
      <c r="E83" s="57">
        <v>50576.5</v>
      </c>
    </row>
    <row r="84" spans="1:5" s="23" customFormat="1" ht="24.95" customHeight="1" x14ac:dyDescent="0.15">
      <c r="A84" s="242"/>
      <c r="B84" s="54">
        <v>55</v>
      </c>
      <c r="C84" s="54" t="s">
        <v>817</v>
      </c>
      <c r="D84" s="55" t="s">
        <v>1108</v>
      </c>
      <c r="E84" s="57">
        <v>59895</v>
      </c>
    </row>
    <row r="85" spans="1:5" s="23" customFormat="1" ht="24.95" customHeight="1" x14ac:dyDescent="0.15">
      <c r="A85" s="242"/>
      <c r="B85" s="58">
        <v>60</v>
      </c>
      <c r="C85" s="58" t="s">
        <v>818</v>
      </c>
      <c r="D85" s="59" t="s">
        <v>1130</v>
      </c>
      <c r="E85" s="57">
        <v>43951</v>
      </c>
    </row>
    <row r="86" spans="1:5" s="23" customFormat="1" ht="24.95" customHeight="1" x14ac:dyDescent="0.15">
      <c r="A86" s="242"/>
      <c r="B86" s="58">
        <v>61</v>
      </c>
      <c r="C86" s="58" t="s">
        <v>819</v>
      </c>
      <c r="D86" s="59" t="s">
        <v>1129</v>
      </c>
      <c r="E86" s="56">
        <v>39332</v>
      </c>
    </row>
    <row r="87" spans="1:5" s="23" customFormat="1" ht="24.95" customHeight="1" x14ac:dyDescent="0.15">
      <c r="A87" s="242"/>
      <c r="B87" s="58">
        <v>67</v>
      </c>
      <c r="C87" s="58" t="s">
        <v>821</v>
      </c>
      <c r="D87" s="59" t="s">
        <v>1109</v>
      </c>
      <c r="E87" s="57">
        <v>42405</v>
      </c>
    </row>
    <row r="88" spans="1:5" s="23" customFormat="1" ht="24.95" customHeight="1" x14ac:dyDescent="0.15">
      <c r="A88" s="242"/>
      <c r="B88" s="58">
        <v>71</v>
      </c>
      <c r="C88" s="58" t="s">
        <v>12</v>
      </c>
      <c r="D88" s="59" t="s">
        <v>1110</v>
      </c>
      <c r="E88" s="56">
        <v>220122</v>
      </c>
    </row>
    <row r="89" spans="1:5" s="23" customFormat="1" ht="24.95" customHeight="1" x14ac:dyDescent="0.15">
      <c r="A89" s="242"/>
      <c r="B89" s="54">
        <v>72</v>
      </c>
      <c r="C89" s="54" t="s">
        <v>13</v>
      </c>
      <c r="D89" s="55" t="s">
        <v>1111</v>
      </c>
      <c r="E89" s="57">
        <f>351740-4612</f>
        <v>347128</v>
      </c>
    </row>
    <row r="90" spans="1:5" s="23" customFormat="1" ht="24.95" customHeight="1" x14ac:dyDescent="0.15">
      <c r="A90" s="242"/>
      <c r="B90" s="54">
        <v>74</v>
      </c>
      <c r="C90" s="159" t="s">
        <v>84</v>
      </c>
      <c r="D90" s="55" t="s">
        <v>1128</v>
      </c>
      <c r="E90" s="57">
        <v>62668.3</v>
      </c>
    </row>
    <row r="91" spans="1:5" s="23" customFormat="1" ht="24.95" customHeight="1" x14ac:dyDescent="0.15">
      <c r="A91" s="242"/>
      <c r="B91" s="54">
        <v>82</v>
      </c>
      <c r="C91" s="54" t="s">
        <v>14</v>
      </c>
      <c r="D91" s="55" t="s">
        <v>1127</v>
      </c>
      <c r="E91" s="57">
        <v>421562</v>
      </c>
    </row>
    <row r="92" spans="1:5" s="23" customFormat="1" ht="24.95" customHeight="1" x14ac:dyDescent="0.15">
      <c r="A92" s="242"/>
      <c r="B92" s="54">
        <v>83</v>
      </c>
      <c r="C92" s="54" t="s">
        <v>822</v>
      </c>
      <c r="D92" s="55" t="s">
        <v>1126</v>
      </c>
      <c r="E92" s="57">
        <v>1113607</v>
      </c>
    </row>
    <row r="93" spans="1:5" s="23" customFormat="1" ht="24.95" customHeight="1" x14ac:dyDescent="0.15">
      <c r="A93" s="242"/>
      <c r="B93" s="54">
        <v>85</v>
      </c>
      <c r="C93" s="54" t="s">
        <v>823</v>
      </c>
      <c r="D93" s="55" t="s">
        <v>1125</v>
      </c>
      <c r="E93" s="57">
        <v>20250</v>
      </c>
    </row>
    <row r="94" spans="1:5" s="23" customFormat="1" ht="24.95" customHeight="1" x14ac:dyDescent="0.15">
      <c r="A94" s="242"/>
      <c r="B94" s="54">
        <v>86</v>
      </c>
      <c r="C94" s="54" t="s">
        <v>824</v>
      </c>
      <c r="D94" s="55" t="s">
        <v>1124</v>
      </c>
      <c r="E94" s="57">
        <v>22826</v>
      </c>
    </row>
    <row r="95" spans="1:5" s="23" customFormat="1" ht="24.95" customHeight="1" x14ac:dyDescent="0.15">
      <c r="A95" s="242"/>
      <c r="B95" s="54">
        <v>106</v>
      </c>
      <c r="C95" s="54" t="s">
        <v>825</v>
      </c>
      <c r="D95" s="55" t="s">
        <v>1123</v>
      </c>
      <c r="E95" s="160">
        <v>21058</v>
      </c>
    </row>
    <row r="96" spans="1:5" s="23" customFormat="1" ht="24.95" customHeight="1" x14ac:dyDescent="0.15">
      <c r="A96" s="242"/>
      <c r="B96" s="54">
        <v>107</v>
      </c>
      <c r="C96" s="54" t="s">
        <v>826</v>
      </c>
      <c r="D96" s="55" t="s">
        <v>1122</v>
      </c>
      <c r="E96" s="161">
        <v>49300</v>
      </c>
    </row>
    <row r="97" spans="1:5" s="23" customFormat="1" ht="24.95" customHeight="1" x14ac:dyDescent="0.15">
      <c r="A97" s="242"/>
      <c r="B97" s="54">
        <v>108</v>
      </c>
      <c r="C97" s="54" t="s">
        <v>770</v>
      </c>
      <c r="D97" s="55" t="s">
        <v>1121</v>
      </c>
      <c r="E97" s="161">
        <v>45552</v>
      </c>
    </row>
    <row r="98" spans="1:5" s="23" customFormat="1" ht="24.95" customHeight="1" x14ac:dyDescent="0.15">
      <c r="A98" s="242"/>
      <c r="B98" s="54">
        <v>109</v>
      </c>
      <c r="C98" s="54" t="s">
        <v>769</v>
      </c>
      <c r="D98" s="55" t="s">
        <v>1120</v>
      </c>
      <c r="E98" s="161">
        <v>60110</v>
      </c>
    </row>
    <row r="99" spans="1:5" s="23" customFormat="1" ht="24.95" customHeight="1" x14ac:dyDescent="0.15">
      <c r="A99" s="242"/>
      <c r="B99" s="54">
        <v>118</v>
      </c>
      <c r="C99" s="54" t="s">
        <v>827</v>
      </c>
      <c r="D99" s="55" t="s">
        <v>1119</v>
      </c>
      <c r="E99" s="161">
        <v>12502</v>
      </c>
    </row>
    <row r="100" spans="1:5" s="23" customFormat="1" ht="24.95" customHeight="1" x14ac:dyDescent="0.15">
      <c r="A100" s="242"/>
      <c r="B100" s="54">
        <v>119</v>
      </c>
      <c r="C100" s="54" t="s">
        <v>18</v>
      </c>
      <c r="D100" s="55" t="s">
        <v>1118</v>
      </c>
      <c r="E100" s="161">
        <v>17072</v>
      </c>
    </row>
    <row r="101" spans="1:5" s="23" customFormat="1" ht="24.95" customHeight="1" x14ac:dyDescent="0.15">
      <c r="A101" s="242"/>
      <c r="B101" s="58">
        <v>127</v>
      </c>
      <c r="C101" s="61" t="s">
        <v>1187</v>
      </c>
      <c r="D101" s="59" t="s">
        <v>1012</v>
      </c>
      <c r="E101" s="60">
        <v>15595</v>
      </c>
    </row>
    <row r="102" spans="1:5" s="23" customFormat="1" ht="24.95" customHeight="1" x14ac:dyDescent="0.15">
      <c r="A102" s="242"/>
      <c r="B102" s="58">
        <v>128</v>
      </c>
      <c r="C102" s="58" t="s">
        <v>1186</v>
      </c>
      <c r="D102" s="59" t="s">
        <v>1117</v>
      </c>
      <c r="E102" s="60">
        <v>41247.5</v>
      </c>
    </row>
    <row r="103" spans="1:5" s="23" customFormat="1" ht="24.95" customHeight="1" x14ac:dyDescent="0.15">
      <c r="A103" s="242"/>
      <c r="B103" s="58">
        <v>129</v>
      </c>
      <c r="C103" s="58" t="s">
        <v>84</v>
      </c>
      <c r="D103" s="59" t="s">
        <v>1116</v>
      </c>
      <c r="E103" s="60">
        <v>45719</v>
      </c>
    </row>
    <row r="104" spans="1:5" s="23" customFormat="1" ht="24.95" customHeight="1" x14ac:dyDescent="0.15">
      <c r="A104" s="242"/>
      <c r="B104" s="58">
        <v>143</v>
      </c>
      <c r="C104" s="162" t="s">
        <v>828</v>
      </c>
      <c r="D104" s="59" t="s">
        <v>1115</v>
      </c>
      <c r="E104" s="60">
        <v>29014.400000000001</v>
      </c>
    </row>
    <row r="105" spans="1:5" s="23" customFormat="1" ht="24.95" customHeight="1" x14ac:dyDescent="0.15">
      <c r="A105" s="242"/>
      <c r="B105" s="58">
        <v>144</v>
      </c>
      <c r="C105" s="162" t="s">
        <v>829</v>
      </c>
      <c r="D105" s="59" t="s">
        <v>1184</v>
      </c>
      <c r="E105" s="60">
        <v>12390.1</v>
      </c>
    </row>
    <row r="106" spans="1:5" s="23" customFormat="1" ht="24.95" customHeight="1" x14ac:dyDescent="0.15">
      <c r="A106" s="242"/>
      <c r="B106" s="58">
        <v>311</v>
      </c>
      <c r="C106" s="61" t="s">
        <v>84</v>
      </c>
      <c r="D106" s="59" t="s">
        <v>1114</v>
      </c>
      <c r="E106" s="56">
        <v>60372.4</v>
      </c>
    </row>
    <row r="107" spans="1:5" s="23" customFormat="1" ht="24.95" customHeight="1" x14ac:dyDescent="0.15">
      <c r="A107" s="242"/>
      <c r="B107" s="58">
        <v>158</v>
      </c>
      <c r="C107" s="61" t="s">
        <v>1187</v>
      </c>
      <c r="D107" s="59" t="s">
        <v>1113</v>
      </c>
      <c r="E107" s="56">
        <v>19488.900000000001</v>
      </c>
    </row>
    <row r="108" spans="1:5" s="23" customFormat="1" ht="24.95" customHeight="1" x14ac:dyDescent="0.15">
      <c r="A108" s="242"/>
      <c r="B108" s="58">
        <v>161</v>
      </c>
      <c r="C108" s="162" t="s">
        <v>1106</v>
      </c>
      <c r="D108" s="59" t="s">
        <v>1101</v>
      </c>
      <c r="E108" s="56">
        <v>10079.4</v>
      </c>
    </row>
    <row r="109" spans="1:5" s="23" customFormat="1" ht="24.95" customHeight="1" x14ac:dyDescent="0.15">
      <c r="A109" s="242" t="s">
        <v>125</v>
      </c>
      <c r="B109" s="58">
        <v>164</v>
      </c>
      <c r="C109" s="58" t="s">
        <v>830</v>
      </c>
      <c r="D109" s="59" t="s">
        <v>1112</v>
      </c>
      <c r="E109" s="56">
        <v>295022.3</v>
      </c>
    </row>
    <row r="110" spans="1:5" s="23" customFormat="1" ht="24.95" customHeight="1" x14ac:dyDescent="0.15">
      <c r="A110" s="242"/>
      <c r="B110" s="58">
        <v>165</v>
      </c>
      <c r="C110" s="58" t="s">
        <v>1088</v>
      </c>
      <c r="D110" s="59" t="s">
        <v>1089</v>
      </c>
      <c r="E110" s="56">
        <v>30213.599999999999</v>
      </c>
    </row>
    <row r="111" spans="1:5" s="23" customFormat="1" ht="24.95" customHeight="1" x14ac:dyDescent="0.15">
      <c r="A111" s="242"/>
      <c r="B111" s="54">
        <v>169</v>
      </c>
      <c r="C111" s="54" t="s">
        <v>820</v>
      </c>
      <c r="D111" s="55" t="s">
        <v>1104</v>
      </c>
      <c r="E111" s="57">
        <v>10610</v>
      </c>
    </row>
    <row r="112" spans="1:5" s="47" customFormat="1" ht="24.95" customHeight="1" x14ac:dyDescent="0.15">
      <c r="A112" s="242"/>
      <c r="B112" s="54">
        <v>170</v>
      </c>
      <c r="C112" s="54" t="s">
        <v>84</v>
      </c>
      <c r="D112" s="55" t="s">
        <v>1003</v>
      </c>
      <c r="E112" s="57">
        <v>18500</v>
      </c>
    </row>
    <row r="113" spans="1:5" s="47" customFormat="1" ht="24.95" customHeight="1" x14ac:dyDescent="0.15">
      <c r="A113" s="242"/>
      <c r="B113" s="54">
        <v>171</v>
      </c>
      <c r="C113" s="54" t="s">
        <v>84</v>
      </c>
      <c r="D113" s="55" t="s">
        <v>1004</v>
      </c>
      <c r="E113" s="57">
        <v>14744</v>
      </c>
    </row>
    <row r="114" spans="1:5" s="47" customFormat="1" ht="24.95" customHeight="1" x14ac:dyDescent="0.15">
      <c r="A114" s="242"/>
      <c r="B114" s="54">
        <v>172</v>
      </c>
      <c r="C114" s="54" t="s">
        <v>84</v>
      </c>
      <c r="D114" s="55" t="s">
        <v>1005</v>
      </c>
      <c r="E114" s="57">
        <v>21955</v>
      </c>
    </row>
    <row r="115" spans="1:5" s="47" customFormat="1" ht="24.95" customHeight="1" x14ac:dyDescent="0.15">
      <c r="A115" s="242"/>
      <c r="B115" s="54">
        <v>173</v>
      </c>
      <c r="C115" s="54" t="s">
        <v>1077</v>
      </c>
      <c r="D115" s="55" t="s">
        <v>1078</v>
      </c>
      <c r="E115" s="57">
        <v>186394</v>
      </c>
    </row>
    <row r="116" spans="1:5" ht="20.100000000000001" customHeight="1" x14ac:dyDescent="0.15"/>
    <row r="117" spans="1:5" ht="20.100000000000001" customHeight="1" x14ac:dyDescent="0.15"/>
  </sheetData>
  <mergeCells count="11">
    <mergeCell ref="A109:A115"/>
    <mergeCell ref="A31:A42"/>
    <mergeCell ref="A52:A56"/>
    <mergeCell ref="A57:A78"/>
    <mergeCell ref="A80:A82"/>
    <mergeCell ref="A83:A108"/>
    <mergeCell ref="A1:E1"/>
    <mergeCell ref="A2:E2"/>
    <mergeCell ref="A44:A50"/>
    <mergeCell ref="A6:A25"/>
    <mergeCell ref="A27:A30"/>
  </mergeCells>
  <phoneticPr fontId="2" type="noConversion"/>
  <printOptions horizontalCentered="1"/>
  <pageMargins left="0.59055118110236227" right="0.39370078740157483" top="0.59055118110236227" bottom="0.59055118110236227" header="0.39370078740157483" footer="0.39370078740157483"/>
  <pageSetup paperSize="9" fitToHeight="0" orientation="portrait" r:id="rId1"/>
  <headerFooter alignWithMargins="0"/>
  <rowBreaks count="1" manualBreakCount="1">
    <brk id="5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view="pageBreakPreview" zoomScaleNormal="100" zoomScaleSheetLayoutView="100" workbookViewId="0">
      <pane ySplit="1" topLeftCell="A2" activePane="bottomLeft" state="frozen"/>
      <selection pane="bottomLeft" sqref="A1:E1"/>
    </sheetView>
  </sheetViews>
  <sheetFormatPr defaultRowHeight="13.5" x14ac:dyDescent="0.15"/>
  <cols>
    <col min="1" max="1" width="5.77734375" style="19" customWidth="1"/>
    <col min="2" max="2" width="5.77734375" style="19" bestFit="1" customWidth="1"/>
    <col min="3" max="3" width="10.77734375" style="19" customWidth="1"/>
    <col min="4" max="4" width="18.77734375" style="19" customWidth="1"/>
    <col min="5" max="5" width="10.77734375" style="19" customWidth="1"/>
    <col min="6" max="7" width="12.5546875" style="27" customWidth="1"/>
    <col min="8" max="8" width="8.88671875" style="27"/>
    <col min="9" max="9" width="11.21875" style="19" customWidth="1"/>
    <col min="10" max="10" width="8.88671875" style="19"/>
    <col min="11" max="11" width="10.33203125" style="19" customWidth="1"/>
    <col min="12" max="16384" width="8.88671875" style="19"/>
  </cols>
  <sheetData>
    <row r="1" spans="1:8" s="22" customFormat="1" ht="30" customHeight="1" x14ac:dyDescent="0.15">
      <c r="A1" s="230" t="s">
        <v>230</v>
      </c>
      <c r="B1" s="230"/>
      <c r="C1" s="230"/>
      <c r="D1" s="230"/>
      <c r="E1" s="230"/>
      <c r="F1" s="48"/>
      <c r="G1" s="48"/>
      <c r="H1" s="48"/>
    </row>
    <row r="2" spans="1:8" ht="24.95" customHeight="1" x14ac:dyDescent="0.25">
      <c r="A2" s="231" t="s">
        <v>15</v>
      </c>
      <c r="B2" s="231"/>
      <c r="C2" s="231"/>
      <c r="D2" s="231"/>
      <c r="E2" s="231"/>
      <c r="F2" s="48"/>
      <c r="G2" s="48"/>
    </row>
    <row r="3" spans="1:8" ht="23.1" customHeight="1" x14ac:dyDescent="0.15">
      <c r="A3" s="72" t="s">
        <v>229</v>
      </c>
      <c r="B3" s="75" t="s">
        <v>161</v>
      </c>
      <c r="C3" s="72" t="s">
        <v>109</v>
      </c>
      <c r="D3" s="72" t="s">
        <v>110</v>
      </c>
      <c r="E3" s="81" t="s">
        <v>111</v>
      </c>
    </row>
    <row r="4" spans="1:8" ht="23.1" customHeight="1" x14ac:dyDescent="0.15">
      <c r="A4" s="82" t="s">
        <v>112</v>
      </c>
      <c r="B4" s="82"/>
      <c r="C4" s="82">
        <f>COUNTA(C6:C9,C11:C13,C15)</f>
        <v>8</v>
      </c>
      <c r="D4" s="82"/>
      <c r="E4" s="83">
        <f>SUM(E5,E10,E14)</f>
        <v>368322.5</v>
      </c>
    </row>
    <row r="5" spans="1:8" ht="23.1" customHeight="1" x14ac:dyDescent="0.15">
      <c r="A5" s="84" t="s">
        <v>24</v>
      </c>
      <c r="B5" s="84"/>
      <c r="C5" s="84">
        <f>COUNTA(C6:C9)</f>
        <v>4</v>
      </c>
      <c r="D5" s="84"/>
      <c r="E5" s="85">
        <f>SUM(E6:E9)</f>
        <v>301971.90000000002</v>
      </c>
    </row>
    <row r="6" spans="1:8" s="31" customFormat="1" ht="23.1" customHeight="1" x14ac:dyDescent="0.15">
      <c r="A6" s="232" t="s">
        <v>113</v>
      </c>
      <c r="B6" s="69">
        <v>105</v>
      </c>
      <c r="C6" s="213" t="s">
        <v>237</v>
      </c>
      <c r="D6" s="87" t="s">
        <v>238</v>
      </c>
      <c r="E6" s="20">
        <v>10059</v>
      </c>
      <c r="F6" s="29"/>
      <c r="G6" s="29"/>
      <c r="H6" s="29"/>
    </row>
    <row r="7" spans="1:8" s="31" customFormat="1" ht="23.1" customHeight="1" x14ac:dyDescent="0.15">
      <c r="A7" s="234"/>
      <c r="B7" s="69">
        <v>126</v>
      </c>
      <c r="C7" s="213" t="s">
        <v>239</v>
      </c>
      <c r="D7" s="87" t="s">
        <v>240</v>
      </c>
      <c r="E7" s="20">
        <v>185100</v>
      </c>
      <c r="F7" s="29"/>
      <c r="G7" s="29"/>
      <c r="H7" s="29"/>
    </row>
    <row r="8" spans="1:8" s="31" customFormat="1" ht="23.1" customHeight="1" x14ac:dyDescent="0.15">
      <c r="A8" s="234"/>
      <c r="B8" s="69">
        <v>175</v>
      </c>
      <c r="C8" s="151" t="s">
        <v>1171</v>
      </c>
      <c r="D8" s="87" t="s">
        <v>1082</v>
      </c>
      <c r="E8" s="20">
        <v>9518.9</v>
      </c>
      <c r="F8" s="29"/>
      <c r="G8" s="29"/>
      <c r="H8" s="29"/>
    </row>
    <row r="9" spans="1:8" s="31" customFormat="1" ht="23.1" customHeight="1" x14ac:dyDescent="0.15">
      <c r="A9" s="233"/>
      <c r="B9" s="69">
        <v>1</v>
      </c>
      <c r="C9" s="151" t="s">
        <v>133</v>
      </c>
      <c r="D9" s="87" t="s">
        <v>1204</v>
      </c>
      <c r="E9" s="20">
        <v>97294</v>
      </c>
      <c r="F9" s="29"/>
      <c r="G9" s="29"/>
      <c r="H9" s="29"/>
    </row>
    <row r="10" spans="1:8" ht="23.1" customHeight="1" x14ac:dyDescent="0.15">
      <c r="A10" s="84" t="s">
        <v>24</v>
      </c>
      <c r="B10" s="84"/>
      <c r="C10" s="84">
        <f>COUNTA(C11:C13)</f>
        <v>3</v>
      </c>
      <c r="D10" s="84"/>
      <c r="E10" s="85">
        <f>SUM(E11:E13)</f>
        <v>56922.6</v>
      </c>
    </row>
    <row r="11" spans="1:8" s="31" customFormat="1" ht="23.1" customHeight="1" x14ac:dyDescent="0.15">
      <c r="A11" s="227" t="s">
        <v>123</v>
      </c>
      <c r="B11" s="69">
        <v>122</v>
      </c>
      <c r="C11" s="213" t="s">
        <v>1200</v>
      </c>
      <c r="D11" s="87" t="s">
        <v>1039</v>
      </c>
      <c r="E11" s="20">
        <v>29076.6</v>
      </c>
      <c r="F11" s="29"/>
      <c r="G11" s="29"/>
      <c r="H11" s="29"/>
    </row>
    <row r="12" spans="1:8" s="46" customFormat="1" ht="23.1" customHeight="1" x14ac:dyDescent="0.15">
      <c r="A12" s="227"/>
      <c r="B12" s="213">
        <v>155</v>
      </c>
      <c r="C12" s="213" t="s">
        <v>150</v>
      </c>
      <c r="D12" s="216" t="s">
        <v>165</v>
      </c>
      <c r="E12" s="21">
        <v>19206</v>
      </c>
      <c r="F12" s="45"/>
      <c r="G12" s="45"/>
      <c r="H12" s="45"/>
    </row>
    <row r="13" spans="1:8" s="46" customFormat="1" ht="23.1" customHeight="1" x14ac:dyDescent="0.15">
      <c r="A13" s="227"/>
      <c r="B13" s="213">
        <v>168</v>
      </c>
      <c r="C13" s="213" t="s">
        <v>926</v>
      </c>
      <c r="D13" s="216" t="s">
        <v>913</v>
      </c>
      <c r="E13" s="21">
        <v>8640</v>
      </c>
      <c r="F13" s="45"/>
      <c r="G13" s="45"/>
      <c r="H13" s="45"/>
    </row>
    <row r="14" spans="1:8" ht="23.1" customHeight="1" x14ac:dyDescent="0.15">
      <c r="A14" s="84" t="s">
        <v>24</v>
      </c>
      <c r="B14" s="84"/>
      <c r="C14" s="84">
        <f>COUNTA(C15:C15)</f>
        <v>1</v>
      </c>
      <c r="D14" s="84"/>
      <c r="E14" s="85">
        <f>SUM(E15:E15)</f>
        <v>9428</v>
      </c>
    </row>
    <row r="15" spans="1:8" s="31" customFormat="1" ht="23.1" customHeight="1" x14ac:dyDescent="0.15">
      <c r="A15" s="69" t="s">
        <v>125</v>
      </c>
      <c r="B15" s="69">
        <v>65</v>
      </c>
      <c r="C15" s="213" t="s">
        <v>11</v>
      </c>
      <c r="D15" s="87" t="s">
        <v>758</v>
      </c>
      <c r="E15" s="20">
        <v>9428</v>
      </c>
      <c r="F15" s="29"/>
      <c r="G15" s="29"/>
      <c r="H15" s="29"/>
    </row>
    <row r="16" spans="1:8" s="31" customFormat="1" ht="23.1" customHeight="1" x14ac:dyDescent="0.15">
      <c r="A16" s="34"/>
      <c r="B16" s="35"/>
      <c r="C16" s="35"/>
      <c r="D16" s="35"/>
      <c r="E16" s="35"/>
      <c r="F16" s="29"/>
      <c r="G16" s="29"/>
      <c r="H16" s="29"/>
    </row>
    <row r="17" spans="1:8" ht="23.1" customHeight="1" x14ac:dyDescent="0.25">
      <c r="A17" s="231" t="s">
        <v>17</v>
      </c>
      <c r="B17" s="231"/>
      <c r="C17" s="231"/>
      <c r="D17" s="231"/>
      <c r="E17" s="231"/>
    </row>
    <row r="18" spans="1:8" ht="23.1" customHeight="1" x14ac:dyDescent="0.15">
      <c r="A18" s="72" t="s">
        <v>229</v>
      </c>
      <c r="B18" s="75" t="s">
        <v>163</v>
      </c>
      <c r="C18" s="72" t="s">
        <v>109</v>
      </c>
      <c r="D18" s="72" t="s">
        <v>110</v>
      </c>
      <c r="E18" s="81" t="s">
        <v>111</v>
      </c>
    </row>
    <row r="19" spans="1:8" ht="23.1" customHeight="1" x14ac:dyDescent="0.15">
      <c r="A19" s="82" t="s">
        <v>112</v>
      </c>
      <c r="B19" s="82"/>
      <c r="C19" s="82">
        <f>C20+C25+C27</f>
        <v>8</v>
      </c>
      <c r="D19" s="82"/>
      <c r="E19" s="83">
        <f>E20+E25+E27</f>
        <v>298786.8</v>
      </c>
    </row>
    <row r="20" spans="1:8" ht="23.1" customHeight="1" x14ac:dyDescent="0.15">
      <c r="A20" s="84" t="s">
        <v>24</v>
      </c>
      <c r="B20" s="84"/>
      <c r="C20" s="84">
        <f>COUNTA(C21,C23:C24)</f>
        <v>3</v>
      </c>
      <c r="D20" s="84"/>
      <c r="E20" s="85">
        <f>SUM(E21,E23:E24)</f>
        <v>54399.4</v>
      </c>
    </row>
    <row r="21" spans="1:8" s="31" customFormat="1" ht="23.1" customHeight="1" x14ac:dyDescent="0.15">
      <c r="A21" s="69" t="s">
        <v>628</v>
      </c>
      <c r="B21" s="69">
        <v>84</v>
      </c>
      <c r="C21" s="68" t="s">
        <v>629</v>
      </c>
      <c r="D21" s="216" t="s">
        <v>630</v>
      </c>
      <c r="E21" s="21">
        <v>23537</v>
      </c>
      <c r="F21" s="29"/>
      <c r="G21" s="29"/>
      <c r="H21" s="29"/>
    </row>
    <row r="22" spans="1:8" ht="23.1" customHeight="1" x14ac:dyDescent="0.15">
      <c r="A22" s="72" t="s">
        <v>229</v>
      </c>
      <c r="B22" s="75" t="s">
        <v>163</v>
      </c>
      <c r="C22" s="72" t="s">
        <v>109</v>
      </c>
      <c r="D22" s="72" t="s">
        <v>110</v>
      </c>
      <c r="E22" s="81" t="s">
        <v>111</v>
      </c>
    </row>
    <row r="23" spans="1:8" s="31" customFormat="1" ht="23.1" customHeight="1" x14ac:dyDescent="0.15">
      <c r="A23" s="232" t="s">
        <v>115</v>
      </c>
      <c r="B23" s="69">
        <v>25</v>
      </c>
      <c r="C23" s="68" t="s">
        <v>631</v>
      </c>
      <c r="D23" s="216" t="s">
        <v>632</v>
      </c>
      <c r="E23" s="21">
        <v>10692.4</v>
      </c>
      <c r="F23" s="29"/>
      <c r="G23" s="29"/>
      <c r="H23" s="29"/>
    </row>
    <row r="24" spans="1:8" s="31" customFormat="1" ht="23.1" customHeight="1" x14ac:dyDescent="0.15">
      <c r="A24" s="233"/>
      <c r="B24" s="69">
        <v>179</v>
      </c>
      <c r="C24" s="68" t="s">
        <v>1198</v>
      </c>
      <c r="D24" s="216" t="s">
        <v>1199</v>
      </c>
      <c r="E24" s="21">
        <v>20170</v>
      </c>
      <c r="F24" s="29"/>
      <c r="G24" s="29"/>
      <c r="H24" s="29"/>
    </row>
    <row r="25" spans="1:8" ht="23.1" customHeight="1" x14ac:dyDescent="0.15">
      <c r="A25" s="84" t="s">
        <v>24</v>
      </c>
      <c r="B25" s="84"/>
      <c r="C25" s="84">
        <f>COUNTA(C26)</f>
        <v>1</v>
      </c>
      <c r="D25" s="84"/>
      <c r="E25" s="85">
        <f>SUM(E26)</f>
        <v>100000</v>
      </c>
    </row>
    <row r="26" spans="1:8" s="31" customFormat="1" ht="23.1" customHeight="1" x14ac:dyDescent="0.15">
      <c r="A26" s="69" t="s">
        <v>633</v>
      </c>
      <c r="B26" s="69">
        <v>102</v>
      </c>
      <c r="C26" s="68" t="s">
        <v>634</v>
      </c>
      <c r="D26" s="87" t="s">
        <v>635</v>
      </c>
      <c r="E26" s="20">
        <v>100000</v>
      </c>
      <c r="F26" s="29"/>
      <c r="G26" s="29"/>
      <c r="H26" s="29"/>
    </row>
    <row r="27" spans="1:8" ht="23.1" customHeight="1" x14ac:dyDescent="0.15">
      <c r="A27" s="84" t="s">
        <v>24</v>
      </c>
      <c r="B27" s="84"/>
      <c r="C27" s="84">
        <f>COUNTA(C28:C31)</f>
        <v>4</v>
      </c>
      <c r="D27" s="84"/>
      <c r="E27" s="85">
        <f>SUM(E28:E31)</f>
        <v>144387.4</v>
      </c>
    </row>
    <row r="28" spans="1:8" s="31" customFormat="1" ht="23.1" customHeight="1" x14ac:dyDescent="0.15">
      <c r="A28" s="226" t="s">
        <v>636</v>
      </c>
      <c r="B28" s="69">
        <v>23</v>
      </c>
      <c r="C28" s="74" t="s">
        <v>637</v>
      </c>
      <c r="D28" s="89" t="s">
        <v>1172</v>
      </c>
      <c r="E28" s="90">
        <v>22900</v>
      </c>
      <c r="F28" s="29"/>
      <c r="G28" s="29"/>
      <c r="H28" s="29"/>
    </row>
    <row r="29" spans="1:8" s="31" customFormat="1" ht="23.1" customHeight="1" x14ac:dyDescent="0.15">
      <c r="A29" s="227"/>
      <c r="B29" s="69">
        <v>103</v>
      </c>
      <c r="C29" s="68" t="s">
        <v>638</v>
      </c>
      <c r="D29" s="87" t="s">
        <v>639</v>
      </c>
      <c r="E29" s="20">
        <v>17363.400000000001</v>
      </c>
      <c r="F29" s="29"/>
      <c r="G29" s="29"/>
      <c r="H29" s="29"/>
    </row>
    <row r="30" spans="1:8" s="31" customFormat="1" ht="23.1" customHeight="1" x14ac:dyDescent="0.15">
      <c r="A30" s="227"/>
      <c r="B30" s="69">
        <v>104</v>
      </c>
      <c r="C30" s="68" t="s">
        <v>640</v>
      </c>
      <c r="D30" s="87" t="s">
        <v>641</v>
      </c>
      <c r="E30" s="20">
        <v>66598</v>
      </c>
      <c r="F30" s="29"/>
      <c r="G30" s="29"/>
      <c r="H30" s="29"/>
    </row>
    <row r="31" spans="1:8" s="42" customFormat="1" ht="23.1" customHeight="1" x14ac:dyDescent="0.15">
      <c r="A31" s="227"/>
      <c r="B31" s="213">
        <v>159</v>
      </c>
      <c r="C31" s="91" t="s">
        <v>642</v>
      </c>
      <c r="D31" s="217" t="s">
        <v>643</v>
      </c>
      <c r="E31" s="21">
        <v>37526</v>
      </c>
      <c r="F31" s="43"/>
      <c r="G31" s="43"/>
      <c r="H31" s="43"/>
    </row>
    <row r="32" spans="1:8" s="31" customFormat="1" ht="24.95" customHeight="1" x14ac:dyDescent="0.15">
      <c r="A32" s="34"/>
      <c r="B32" s="34"/>
      <c r="C32" s="34"/>
      <c r="D32" s="39"/>
      <c r="E32" s="35"/>
      <c r="F32" s="29"/>
      <c r="G32" s="29"/>
      <c r="H32" s="29"/>
    </row>
    <row r="33" spans="1:8" ht="24.95" customHeight="1" x14ac:dyDescent="0.25">
      <c r="A33" s="231" t="s">
        <v>1166</v>
      </c>
      <c r="B33" s="231"/>
      <c r="C33" s="231"/>
      <c r="D33" s="231"/>
      <c r="E33" s="231"/>
    </row>
    <row r="34" spans="1:8" s="16" customFormat="1" ht="24.95" customHeight="1" x14ac:dyDescent="0.15">
      <c r="A34" s="72" t="s">
        <v>229</v>
      </c>
      <c r="B34" s="75" t="s">
        <v>163</v>
      </c>
      <c r="C34" s="72" t="s">
        <v>109</v>
      </c>
      <c r="D34" s="72" t="s">
        <v>110</v>
      </c>
      <c r="E34" s="81" t="s">
        <v>111</v>
      </c>
      <c r="F34" s="66"/>
      <c r="G34" s="66"/>
      <c r="H34" s="66"/>
    </row>
    <row r="35" spans="1:8" s="16" customFormat="1" ht="24.95" customHeight="1" x14ac:dyDescent="0.15">
      <c r="A35" s="82" t="s">
        <v>112</v>
      </c>
      <c r="B35" s="82"/>
      <c r="C35" s="82">
        <f>COUNTA(C36:C36)</f>
        <v>1</v>
      </c>
      <c r="D35" s="82"/>
      <c r="E35" s="83">
        <f>SUM(E36)</f>
        <v>64615.7</v>
      </c>
      <c r="F35" s="66"/>
      <c r="G35" s="66"/>
      <c r="H35" s="66"/>
    </row>
    <row r="36" spans="1:8" s="93" customFormat="1" ht="24.95" customHeight="1" x14ac:dyDescent="0.15">
      <c r="A36" s="69" t="s">
        <v>113</v>
      </c>
      <c r="B36" s="69">
        <v>35</v>
      </c>
      <c r="C36" s="69" t="s">
        <v>149</v>
      </c>
      <c r="D36" s="87" t="s">
        <v>236</v>
      </c>
      <c r="E36" s="21">
        <v>64615.7</v>
      </c>
      <c r="F36" s="92"/>
      <c r="G36" s="92"/>
      <c r="H36" s="92"/>
    </row>
    <row r="37" spans="1:8" s="93" customFormat="1" ht="24.95" customHeight="1" x14ac:dyDescent="0.15">
      <c r="A37" s="204"/>
      <c r="B37" s="204"/>
      <c r="C37" s="204"/>
      <c r="D37" s="205"/>
      <c r="E37" s="206"/>
      <c r="F37" s="92"/>
      <c r="G37" s="92"/>
      <c r="H37" s="92"/>
    </row>
    <row r="38" spans="1:8" ht="24.95" customHeight="1" x14ac:dyDescent="0.25">
      <c r="A38" s="231" t="s">
        <v>1167</v>
      </c>
      <c r="B38" s="231"/>
      <c r="C38" s="231"/>
      <c r="D38" s="231"/>
      <c r="E38" s="231"/>
    </row>
    <row r="39" spans="1:8" s="16" customFormat="1" ht="24.95" customHeight="1" x14ac:dyDescent="0.15">
      <c r="A39" s="72" t="s">
        <v>229</v>
      </c>
      <c r="B39" s="75" t="s">
        <v>163</v>
      </c>
      <c r="C39" s="72" t="s">
        <v>109</v>
      </c>
      <c r="D39" s="72" t="s">
        <v>110</v>
      </c>
      <c r="E39" s="81" t="s">
        <v>111</v>
      </c>
      <c r="F39" s="66"/>
      <c r="G39" s="66"/>
      <c r="H39" s="66"/>
    </row>
    <row r="40" spans="1:8" s="16" customFormat="1" ht="24.95" customHeight="1" x14ac:dyDescent="0.15">
      <c r="A40" s="82" t="s">
        <v>112</v>
      </c>
      <c r="B40" s="82"/>
      <c r="C40" s="82">
        <f>COUNTA(C41:C41)</f>
        <v>1</v>
      </c>
      <c r="D40" s="82"/>
      <c r="E40" s="83">
        <f>SUM(E41)</f>
        <v>50696</v>
      </c>
      <c r="F40" s="66"/>
      <c r="G40" s="66"/>
      <c r="H40" s="66"/>
    </row>
    <row r="41" spans="1:8" s="94" customFormat="1" ht="24.95" customHeight="1" x14ac:dyDescent="0.15">
      <c r="A41" s="213" t="s">
        <v>123</v>
      </c>
      <c r="B41" s="213">
        <v>167</v>
      </c>
      <c r="C41" s="213" t="s">
        <v>759</v>
      </c>
      <c r="D41" s="216" t="s">
        <v>760</v>
      </c>
      <c r="E41" s="21">
        <f>49302+1394</f>
        <v>50696</v>
      </c>
      <c r="F41" s="51"/>
      <c r="G41" s="51"/>
      <c r="H41" s="51"/>
    </row>
    <row r="42" spans="1:8" ht="24.95" customHeight="1" x14ac:dyDescent="0.25">
      <c r="A42" s="231" t="s">
        <v>1168</v>
      </c>
      <c r="B42" s="231"/>
      <c r="C42" s="231"/>
      <c r="D42" s="231"/>
      <c r="E42" s="231"/>
    </row>
    <row r="43" spans="1:8" ht="24.95" customHeight="1" x14ac:dyDescent="0.15">
      <c r="A43" s="72" t="s">
        <v>229</v>
      </c>
      <c r="B43" s="75" t="s">
        <v>161</v>
      </c>
      <c r="C43" s="72" t="s">
        <v>109</v>
      </c>
      <c r="D43" s="72" t="s">
        <v>110</v>
      </c>
      <c r="E43" s="81" t="s">
        <v>111</v>
      </c>
    </row>
    <row r="44" spans="1:8" ht="24.95" customHeight="1" x14ac:dyDescent="0.15">
      <c r="A44" s="82" t="s">
        <v>112</v>
      </c>
      <c r="B44" s="82"/>
      <c r="C44" s="82">
        <f>C45+C47+C50</f>
        <v>14</v>
      </c>
      <c r="D44" s="82"/>
      <c r="E44" s="83">
        <f>SUM(E45,E47,E50)</f>
        <v>733246.5</v>
      </c>
    </row>
    <row r="45" spans="1:8" ht="24.95" customHeight="1" x14ac:dyDescent="0.15">
      <c r="A45" s="84" t="s">
        <v>24</v>
      </c>
      <c r="B45" s="84"/>
      <c r="C45" s="84">
        <f>COUNTA(C46:C46)</f>
        <v>1</v>
      </c>
      <c r="D45" s="84"/>
      <c r="E45" s="85">
        <f>SUM(E46:E46)</f>
        <v>22472</v>
      </c>
    </row>
    <row r="46" spans="1:8" ht="24.95" customHeight="1" x14ac:dyDescent="0.15">
      <c r="A46" s="214" t="s">
        <v>113</v>
      </c>
      <c r="B46" s="213">
        <v>96</v>
      </c>
      <c r="C46" s="213" t="s">
        <v>228</v>
      </c>
      <c r="D46" s="216" t="s">
        <v>1040</v>
      </c>
      <c r="E46" s="21">
        <v>22472</v>
      </c>
    </row>
    <row r="47" spans="1:8" ht="24.95" customHeight="1" x14ac:dyDescent="0.15">
      <c r="A47" s="84" t="s">
        <v>24</v>
      </c>
      <c r="B47" s="84"/>
      <c r="C47" s="84">
        <f>COUNTA(C48:C49)</f>
        <v>2</v>
      </c>
      <c r="D47" s="84"/>
      <c r="E47" s="85">
        <f>SUM(E48:E49)</f>
        <v>279744</v>
      </c>
    </row>
    <row r="48" spans="1:8" ht="24.95" customHeight="1" x14ac:dyDescent="0.15">
      <c r="A48" s="232" t="s">
        <v>123</v>
      </c>
      <c r="B48" s="69">
        <v>52</v>
      </c>
      <c r="C48" s="67" t="s">
        <v>151</v>
      </c>
      <c r="D48" s="103" t="s">
        <v>166</v>
      </c>
      <c r="E48" s="90">
        <v>7744</v>
      </c>
    </row>
    <row r="49" spans="1:8" ht="24.95" customHeight="1" x14ac:dyDescent="0.15">
      <c r="A49" s="233"/>
      <c r="B49" s="69">
        <v>101</v>
      </c>
      <c r="C49" s="213" t="s">
        <v>152</v>
      </c>
      <c r="D49" s="216" t="s">
        <v>167</v>
      </c>
      <c r="E49" s="21">
        <v>272000</v>
      </c>
    </row>
    <row r="50" spans="1:8" ht="24.95" customHeight="1" x14ac:dyDescent="0.15">
      <c r="A50" s="84" t="s">
        <v>24</v>
      </c>
      <c r="B50" s="84"/>
      <c r="C50" s="84">
        <f>COUNTA(C51:C61)</f>
        <v>11</v>
      </c>
      <c r="D50" s="84"/>
      <c r="E50" s="85">
        <f>SUM(E51:E61)</f>
        <v>431030.5</v>
      </c>
    </row>
    <row r="51" spans="1:8" s="31" customFormat="1" ht="24.95" customHeight="1" x14ac:dyDescent="0.15">
      <c r="A51" s="235" t="s">
        <v>125</v>
      </c>
      <c r="B51" s="69">
        <v>116</v>
      </c>
      <c r="C51" s="73" t="s">
        <v>153</v>
      </c>
      <c r="D51" s="87" t="s">
        <v>168</v>
      </c>
      <c r="E51" s="20">
        <v>223593</v>
      </c>
      <c r="F51" s="29"/>
      <c r="G51" s="29"/>
      <c r="H51" s="29"/>
    </row>
    <row r="52" spans="1:8" s="31" customFormat="1" ht="24.95" customHeight="1" x14ac:dyDescent="0.15">
      <c r="A52" s="236"/>
      <c r="B52" s="69">
        <v>117</v>
      </c>
      <c r="C52" s="73" t="s">
        <v>154</v>
      </c>
      <c r="D52" s="87" t="s">
        <v>169</v>
      </c>
      <c r="E52" s="20">
        <v>73447</v>
      </c>
      <c r="F52" s="29"/>
      <c r="G52" s="29"/>
      <c r="H52" s="29"/>
    </row>
    <row r="53" spans="1:8" s="31" customFormat="1" ht="24.95" customHeight="1" x14ac:dyDescent="0.15">
      <c r="A53" s="236"/>
      <c r="B53" s="69">
        <v>131</v>
      </c>
      <c r="C53" s="68" t="s">
        <v>134</v>
      </c>
      <c r="D53" s="88" t="s">
        <v>1173</v>
      </c>
      <c r="E53" s="20">
        <v>14245</v>
      </c>
      <c r="F53" s="29"/>
      <c r="G53" s="29"/>
      <c r="H53" s="29"/>
    </row>
    <row r="54" spans="1:8" s="46" customFormat="1" ht="24.95" customHeight="1" x14ac:dyDescent="0.15">
      <c r="A54" s="236"/>
      <c r="B54" s="213">
        <v>145</v>
      </c>
      <c r="C54" s="68" t="s">
        <v>134</v>
      </c>
      <c r="D54" s="217" t="s">
        <v>1174</v>
      </c>
      <c r="E54" s="100">
        <v>37571.699999999997</v>
      </c>
      <c r="F54" s="45"/>
      <c r="G54" s="45"/>
      <c r="H54" s="45"/>
    </row>
    <row r="55" spans="1:8" s="31" customFormat="1" ht="24.95" customHeight="1" x14ac:dyDescent="0.15">
      <c r="A55" s="236"/>
      <c r="B55" s="69">
        <v>146</v>
      </c>
      <c r="C55" s="73" t="s">
        <v>176</v>
      </c>
      <c r="D55" s="88" t="s">
        <v>1175</v>
      </c>
      <c r="E55" s="20">
        <v>2812.5</v>
      </c>
      <c r="F55" s="29"/>
      <c r="G55" s="29"/>
      <c r="H55" s="29"/>
    </row>
    <row r="56" spans="1:8" s="31" customFormat="1" ht="24.95" customHeight="1" x14ac:dyDescent="0.15">
      <c r="A56" s="236"/>
      <c r="B56" s="69">
        <v>147</v>
      </c>
      <c r="C56" s="73" t="s">
        <v>175</v>
      </c>
      <c r="D56" s="88" t="s">
        <v>1178</v>
      </c>
      <c r="E56" s="20">
        <v>7255.3</v>
      </c>
      <c r="F56" s="29"/>
      <c r="G56" s="29"/>
      <c r="H56" s="29"/>
    </row>
    <row r="57" spans="1:8" s="31" customFormat="1" ht="24.95" customHeight="1" x14ac:dyDescent="0.15">
      <c r="A57" s="236"/>
      <c r="B57" s="69">
        <v>148</v>
      </c>
      <c r="C57" s="73" t="s">
        <v>155</v>
      </c>
      <c r="D57" s="88" t="s">
        <v>172</v>
      </c>
      <c r="E57" s="20">
        <v>12132</v>
      </c>
      <c r="F57" s="29"/>
      <c r="G57" s="29"/>
      <c r="H57" s="29"/>
    </row>
    <row r="58" spans="1:8" s="31" customFormat="1" ht="24.95" customHeight="1" x14ac:dyDescent="0.15">
      <c r="A58" s="236"/>
      <c r="B58" s="69">
        <v>149</v>
      </c>
      <c r="C58" s="73" t="s">
        <v>156</v>
      </c>
      <c r="D58" s="88" t="s">
        <v>1176</v>
      </c>
      <c r="E58" s="20">
        <v>14600</v>
      </c>
      <c r="F58" s="29"/>
      <c r="G58" s="29"/>
      <c r="H58" s="29"/>
    </row>
    <row r="59" spans="1:8" s="31" customFormat="1" ht="24.95" customHeight="1" x14ac:dyDescent="0.15">
      <c r="A59" s="236"/>
      <c r="B59" s="69">
        <v>150</v>
      </c>
      <c r="C59" s="73" t="s">
        <v>157</v>
      </c>
      <c r="D59" s="88" t="s">
        <v>1179</v>
      </c>
      <c r="E59" s="20">
        <v>17254</v>
      </c>
      <c r="F59" s="29"/>
      <c r="G59" s="29"/>
      <c r="H59" s="29"/>
    </row>
    <row r="60" spans="1:8" s="31" customFormat="1" ht="24.95" customHeight="1" x14ac:dyDescent="0.15">
      <c r="A60" s="236"/>
      <c r="B60" s="69">
        <v>160</v>
      </c>
      <c r="C60" s="73" t="s">
        <v>16</v>
      </c>
      <c r="D60" s="88" t="s">
        <v>1180</v>
      </c>
      <c r="E60" s="20">
        <v>21328</v>
      </c>
      <c r="F60" s="29"/>
      <c r="G60" s="29"/>
      <c r="H60" s="29"/>
    </row>
    <row r="61" spans="1:8" s="46" customFormat="1" ht="24.95" customHeight="1" x14ac:dyDescent="0.15">
      <c r="A61" s="237"/>
      <c r="B61" s="213">
        <v>162</v>
      </c>
      <c r="C61" s="68" t="s">
        <v>244</v>
      </c>
      <c r="D61" s="217" t="s">
        <v>1177</v>
      </c>
      <c r="E61" s="21">
        <v>6792</v>
      </c>
      <c r="F61" s="45"/>
      <c r="G61" s="45"/>
      <c r="H61" s="45"/>
    </row>
    <row r="62" spans="1:8" s="46" customFormat="1" ht="24.95" customHeight="1" x14ac:dyDescent="0.15">
      <c r="A62" s="207"/>
      <c r="B62" s="203"/>
      <c r="C62" s="208"/>
      <c r="D62" s="209"/>
      <c r="E62" s="206"/>
      <c r="F62" s="45"/>
      <c r="G62" s="45"/>
      <c r="H62" s="45"/>
    </row>
    <row r="63" spans="1:8" ht="24.95" customHeight="1" x14ac:dyDescent="0.25">
      <c r="A63" s="231" t="s">
        <v>1169</v>
      </c>
      <c r="B63" s="231"/>
      <c r="C63" s="231"/>
      <c r="D63" s="231"/>
      <c r="E63" s="231"/>
    </row>
    <row r="64" spans="1:8" ht="24.95" customHeight="1" x14ac:dyDescent="0.15">
      <c r="A64" s="72" t="s">
        <v>232</v>
      </c>
      <c r="B64" s="75" t="s">
        <v>161</v>
      </c>
      <c r="C64" s="72" t="s">
        <v>109</v>
      </c>
      <c r="D64" s="72" t="s">
        <v>110</v>
      </c>
      <c r="E64" s="81" t="s">
        <v>111</v>
      </c>
    </row>
    <row r="65" spans="1:8" ht="24.95" customHeight="1" x14ac:dyDescent="0.15">
      <c r="A65" s="82" t="s">
        <v>22</v>
      </c>
      <c r="B65" s="82"/>
      <c r="C65" s="82">
        <f>COUNTA(C66:C66)</f>
        <v>1</v>
      </c>
      <c r="D65" s="82"/>
      <c r="E65" s="83">
        <f>SUM(E66:E66)</f>
        <v>442916</v>
      </c>
    </row>
    <row r="66" spans="1:8" ht="24.95" customHeight="1" x14ac:dyDescent="0.15">
      <c r="A66" s="98" t="s">
        <v>115</v>
      </c>
      <c r="B66" s="98">
        <v>3</v>
      </c>
      <c r="C66" s="67" t="s">
        <v>158</v>
      </c>
      <c r="D66" s="103" t="s">
        <v>170</v>
      </c>
      <c r="E66" s="90">
        <v>442916</v>
      </c>
    </row>
    <row r="67" spans="1:8" ht="24.95" customHeight="1" x14ac:dyDescent="0.15">
      <c r="A67" s="37"/>
      <c r="B67" s="37"/>
      <c r="C67" s="36"/>
      <c r="D67" s="40"/>
      <c r="E67" s="38"/>
    </row>
    <row r="68" spans="1:8" ht="24.95" customHeight="1" x14ac:dyDescent="0.25">
      <c r="A68" s="231" t="s">
        <v>1170</v>
      </c>
      <c r="B68" s="231"/>
      <c r="C68" s="231"/>
      <c r="D68" s="231"/>
      <c r="E68" s="231"/>
    </row>
    <row r="69" spans="1:8" ht="24.95" customHeight="1" x14ac:dyDescent="0.15">
      <c r="A69" s="72" t="s">
        <v>231</v>
      </c>
      <c r="B69" s="75" t="s">
        <v>161</v>
      </c>
      <c r="C69" s="72" t="s">
        <v>109</v>
      </c>
      <c r="D69" s="72" t="s">
        <v>110</v>
      </c>
      <c r="E69" s="81" t="s">
        <v>111</v>
      </c>
    </row>
    <row r="70" spans="1:8" ht="24.95" customHeight="1" x14ac:dyDescent="0.15">
      <c r="A70" s="82" t="s">
        <v>22</v>
      </c>
      <c r="B70" s="82"/>
      <c r="C70" s="82">
        <f>COUNTA(C71:C72)</f>
        <v>2</v>
      </c>
      <c r="D70" s="82"/>
      <c r="E70" s="83">
        <f>SUM(E71:E72)</f>
        <v>1782671</v>
      </c>
    </row>
    <row r="71" spans="1:8" ht="24.95" customHeight="1" x14ac:dyDescent="0.15">
      <c r="A71" s="74" t="s">
        <v>173</v>
      </c>
      <c r="B71" s="98">
        <v>36</v>
      </c>
      <c r="C71" s="67" t="s">
        <v>159</v>
      </c>
      <c r="D71" s="103" t="s">
        <v>171</v>
      </c>
      <c r="E71" s="90">
        <v>1443510</v>
      </c>
    </row>
    <row r="72" spans="1:8" ht="24.95" customHeight="1" x14ac:dyDescent="0.15">
      <c r="A72" s="74" t="s">
        <v>125</v>
      </c>
      <c r="B72" s="98">
        <v>64</v>
      </c>
      <c r="C72" s="67" t="s">
        <v>1081</v>
      </c>
      <c r="D72" s="89" t="s">
        <v>1102</v>
      </c>
      <c r="E72" s="102">
        <v>339161</v>
      </c>
    </row>
    <row r="73" spans="1:8" s="96" customFormat="1" ht="24.95" customHeight="1" x14ac:dyDescent="0.15">
      <c r="A73" s="238" t="s">
        <v>1181</v>
      </c>
      <c r="B73" s="238"/>
      <c r="C73" s="238"/>
      <c r="D73" s="238"/>
      <c r="E73" s="238"/>
      <c r="F73" s="95"/>
      <c r="G73" s="95"/>
      <c r="H73" s="95"/>
    </row>
    <row r="74" spans="1:8" ht="24.95" customHeight="1" x14ac:dyDescent="0.15">
      <c r="A74" s="48"/>
      <c r="B74" s="17"/>
      <c r="C74" s="17"/>
      <c r="D74" s="18"/>
      <c r="E74" s="104"/>
    </row>
  </sheetData>
  <mergeCells count="15">
    <mergeCell ref="A51:A61"/>
    <mergeCell ref="A38:E38"/>
    <mergeCell ref="A42:E42"/>
    <mergeCell ref="A63:E63"/>
    <mergeCell ref="A68:E68"/>
    <mergeCell ref="A73:E73"/>
    <mergeCell ref="A11:A13"/>
    <mergeCell ref="A1:E1"/>
    <mergeCell ref="A28:A31"/>
    <mergeCell ref="A2:E2"/>
    <mergeCell ref="A48:A49"/>
    <mergeCell ref="A17:E17"/>
    <mergeCell ref="A6:A9"/>
    <mergeCell ref="A33:E33"/>
    <mergeCell ref="A23:A24"/>
  </mergeCells>
  <phoneticPr fontId="2" type="noConversion"/>
  <printOptions horizontalCentered="1"/>
  <pageMargins left="0.59055118110236227" right="0.39370078740157483" top="0.59055118110236227" bottom="0.59055118110236227" header="0.39370078740157483" footer="0.39370078740157483"/>
  <pageSetup paperSize="9" fitToHeight="0" orientation="portrait" r:id="rId1"/>
  <headerFooter alignWithMargins="0"/>
  <rowBreaks count="2" manualBreakCount="2">
    <brk id="32" max="4" man="1"/>
    <brk id="73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0"/>
  <sheetViews>
    <sheetView view="pageBreakPreview" zoomScaleNormal="100" zoomScaleSheetLayoutView="100" workbookViewId="0">
      <pane ySplit="3" topLeftCell="A4" activePane="bottomLeft" state="frozen"/>
      <selection activeCell="C118" sqref="C118:C119"/>
      <selection pane="bottomLeft" sqref="A1:E1"/>
    </sheetView>
  </sheetViews>
  <sheetFormatPr defaultRowHeight="13.5" x14ac:dyDescent="0.15"/>
  <cols>
    <col min="1" max="2" width="5.77734375" style="19" customWidth="1"/>
    <col min="3" max="3" width="15.77734375" style="19" customWidth="1"/>
    <col min="4" max="4" width="22.77734375" style="19" customWidth="1"/>
    <col min="5" max="5" width="8.77734375" style="19" customWidth="1"/>
    <col min="6" max="16384" width="8.88671875" style="19"/>
  </cols>
  <sheetData>
    <row r="1" spans="1:5" ht="30" customHeight="1" x14ac:dyDescent="0.3">
      <c r="A1" s="228" t="s">
        <v>233</v>
      </c>
      <c r="B1" s="228"/>
      <c r="C1" s="228"/>
      <c r="D1" s="228"/>
      <c r="E1" s="228"/>
    </row>
    <row r="2" spans="1:5" ht="24.95" customHeight="1" x14ac:dyDescent="0.25">
      <c r="A2" s="231" t="s">
        <v>108</v>
      </c>
      <c r="B2" s="231"/>
      <c r="C2" s="231"/>
      <c r="D2" s="231"/>
      <c r="E2" s="231"/>
    </row>
    <row r="3" spans="1:5" ht="24" customHeight="1" x14ac:dyDescent="0.15">
      <c r="A3" s="72" t="s">
        <v>162</v>
      </c>
      <c r="B3" s="75" t="s">
        <v>174</v>
      </c>
      <c r="C3" s="72" t="s">
        <v>109</v>
      </c>
      <c r="D3" s="72" t="s">
        <v>110</v>
      </c>
      <c r="E3" s="81" t="s">
        <v>164</v>
      </c>
    </row>
    <row r="4" spans="1:5" ht="24" customHeight="1" x14ac:dyDescent="0.15">
      <c r="A4" s="219" t="s">
        <v>245</v>
      </c>
      <c r="B4" s="219"/>
      <c r="C4" s="219">
        <f>SUM(C5+C32+C60+C76+C106)</f>
        <v>140</v>
      </c>
      <c r="D4" s="219"/>
      <c r="E4" s="163">
        <f>SUM(E5,E32,E60,E76,E106)</f>
        <v>342829.8</v>
      </c>
    </row>
    <row r="5" spans="1:5" ht="24" customHeight="1" x14ac:dyDescent="0.15">
      <c r="A5" s="84" t="s">
        <v>246</v>
      </c>
      <c r="B5" s="84"/>
      <c r="C5" s="84">
        <f>COUNTA(C6:C31)</f>
        <v>26</v>
      </c>
      <c r="D5" s="84"/>
      <c r="E5" s="85">
        <f>SUM(E6:E31)</f>
        <v>58831.199999999997</v>
      </c>
    </row>
    <row r="6" spans="1:5" s="31" customFormat="1" ht="24" customHeight="1" x14ac:dyDescent="0.15">
      <c r="A6" s="232" t="s">
        <v>113</v>
      </c>
      <c r="B6" s="213">
        <v>1</v>
      </c>
      <c r="C6" s="68" t="s">
        <v>63</v>
      </c>
      <c r="D6" s="216" t="s">
        <v>1203</v>
      </c>
      <c r="E6" s="164">
        <v>6491</v>
      </c>
    </row>
    <row r="7" spans="1:5" s="31" customFormat="1" ht="24" customHeight="1" x14ac:dyDescent="0.15">
      <c r="A7" s="234"/>
      <c r="B7" s="213">
        <v>18</v>
      </c>
      <c r="C7" s="68" t="s">
        <v>114</v>
      </c>
      <c r="D7" s="216" t="s">
        <v>247</v>
      </c>
      <c r="E7" s="164">
        <v>2144.4</v>
      </c>
    </row>
    <row r="8" spans="1:5" ht="24" customHeight="1" x14ac:dyDescent="0.15">
      <c r="A8" s="234"/>
      <c r="B8" s="213">
        <v>37</v>
      </c>
      <c r="C8" s="73" t="s">
        <v>984</v>
      </c>
      <c r="D8" s="87" t="s">
        <v>248</v>
      </c>
      <c r="E8" s="166">
        <v>1608.1</v>
      </c>
    </row>
    <row r="9" spans="1:5" ht="24" customHeight="1" x14ac:dyDescent="0.15">
      <c r="A9" s="234"/>
      <c r="B9" s="213">
        <v>38</v>
      </c>
      <c r="C9" s="73" t="s">
        <v>985</v>
      </c>
      <c r="D9" s="87" t="s">
        <v>1072</v>
      </c>
      <c r="E9" s="166">
        <v>5189.2</v>
      </c>
    </row>
    <row r="10" spans="1:5" ht="24" customHeight="1" x14ac:dyDescent="0.15">
      <c r="A10" s="234"/>
      <c r="B10" s="213">
        <v>39</v>
      </c>
      <c r="C10" s="73" t="s">
        <v>986</v>
      </c>
      <c r="D10" s="87" t="s">
        <v>249</v>
      </c>
      <c r="E10" s="166">
        <v>1145</v>
      </c>
    </row>
    <row r="11" spans="1:5" ht="24" customHeight="1" x14ac:dyDescent="0.15">
      <c r="A11" s="234"/>
      <c r="B11" s="213">
        <v>45</v>
      </c>
      <c r="C11" s="73" t="s">
        <v>63</v>
      </c>
      <c r="D11" s="87" t="s">
        <v>250</v>
      </c>
      <c r="E11" s="166">
        <v>874</v>
      </c>
    </row>
    <row r="12" spans="1:5" ht="24" customHeight="1" x14ac:dyDescent="0.15">
      <c r="A12" s="234"/>
      <c r="B12" s="213">
        <v>47</v>
      </c>
      <c r="C12" s="73" t="s">
        <v>63</v>
      </c>
      <c r="D12" s="87" t="s">
        <v>251</v>
      </c>
      <c r="E12" s="166">
        <v>2248</v>
      </c>
    </row>
    <row r="13" spans="1:5" ht="24" customHeight="1" x14ac:dyDescent="0.15">
      <c r="A13" s="234"/>
      <c r="B13" s="213">
        <v>48</v>
      </c>
      <c r="C13" s="73" t="s">
        <v>63</v>
      </c>
      <c r="D13" s="87" t="s">
        <v>252</v>
      </c>
      <c r="E13" s="166">
        <v>802</v>
      </c>
    </row>
    <row r="14" spans="1:5" ht="24" customHeight="1" x14ac:dyDescent="0.15">
      <c r="A14" s="234"/>
      <c r="B14" s="213">
        <v>51</v>
      </c>
      <c r="C14" s="73" t="s">
        <v>987</v>
      </c>
      <c r="D14" s="87" t="s">
        <v>253</v>
      </c>
      <c r="E14" s="166">
        <v>715.1</v>
      </c>
    </row>
    <row r="15" spans="1:5" ht="24" customHeight="1" x14ac:dyDescent="0.15">
      <c r="A15" s="234"/>
      <c r="B15" s="213">
        <v>52</v>
      </c>
      <c r="C15" s="73" t="s">
        <v>988</v>
      </c>
      <c r="D15" s="87" t="s">
        <v>1021</v>
      </c>
      <c r="E15" s="166">
        <v>3564.3</v>
      </c>
    </row>
    <row r="16" spans="1:5" ht="24" customHeight="1" x14ac:dyDescent="0.15">
      <c r="A16" s="234"/>
      <c r="B16" s="213">
        <v>53</v>
      </c>
      <c r="C16" s="73" t="s">
        <v>989</v>
      </c>
      <c r="D16" s="87" t="s">
        <v>1022</v>
      </c>
      <c r="E16" s="166">
        <v>3803.7</v>
      </c>
    </row>
    <row r="17" spans="1:5" ht="24" customHeight="1" x14ac:dyDescent="0.15">
      <c r="A17" s="234"/>
      <c r="B17" s="213">
        <v>54</v>
      </c>
      <c r="C17" s="73" t="s">
        <v>990</v>
      </c>
      <c r="D17" s="87" t="s">
        <v>1023</v>
      </c>
      <c r="E17" s="166">
        <v>1231.4000000000001</v>
      </c>
    </row>
    <row r="18" spans="1:5" ht="24" customHeight="1" x14ac:dyDescent="0.15">
      <c r="A18" s="234"/>
      <c r="B18" s="213">
        <v>66</v>
      </c>
      <c r="C18" s="73" t="s">
        <v>63</v>
      </c>
      <c r="D18" s="87" t="s">
        <v>254</v>
      </c>
      <c r="E18" s="166">
        <v>772</v>
      </c>
    </row>
    <row r="19" spans="1:5" ht="24" customHeight="1" x14ac:dyDescent="0.15">
      <c r="A19" s="234"/>
      <c r="B19" s="213">
        <v>77</v>
      </c>
      <c r="C19" s="73" t="s">
        <v>991</v>
      </c>
      <c r="D19" s="87" t="s">
        <v>255</v>
      </c>
      <c r="E19" s="166">
        <v>6515.4</v>
      </c>
    </row>
    <row r="20" spans="1:5" ht="24" customHeight="1" x14ac:dyDescent="0.15">
      <c r="A20" s="233"/>
      <c r="B20" s="213">
        <v>78</v>
      </c>
      <c r="C20" s="73" t="s">
        <v>992</v>
      </c>
      <c r="D20" s="87" t="s">
        <v>256</v>
      </c>
      <c r="E20" s="166">
        <v>3750.7</v>
      </c>
    </row>
    <row r="21" spans="1:5" ht="24" customHeight="1" x14ac:dyDescent="0.15">
      <c r="A21" s="232" t="s">
        <v>1182</v>
      </c>
      <c r="B21" s="213">
        <v>79</v>
      </c>
      <c r="C21" s="73" t="s">
        <v>993</v>
      </c>
      <c r="D21" s="87" t="s">
        <v>257</v>
      </c>
      <c r="E21" s="166">
        <v>2231.8000000000002</v>
      </c>
    </row>
    <row r="22" spans="1:5" s="32" customFormat="1" ht="24" customHeight="1" x14ac:dyDescent="0.15">
      <c r="A22" s="234"/>
      <c r="B22" s="213">
        <v>75</v>
      </c>
      <c r="C22" s="68" t="s">
        <v>63</v>
      </c>
      <c r="D22" s="216" t="s">
        <v>270</v>
      </c>
      <c r="E22" s="164">
        <v>836</v>
      </c>
    </row>
    <row r="23" spans="1:5" s="32" customFormat="1" ht="24" customHeight="1" x14ac:dyDescent="0.15">
      <c r="A23" s="234"/>
      <c r="B23" s="213">
        <v>80</v>
      </c>
      <c r="C23" s="68" t="s">
        <v>63</v>
      </c>
      <c r="D23" s="216" t="s">
        <v>1024</v>
      </c>
      <c r="E23" s="164">
        <v>899.6</v>
      </c>
    </row>
    <row r="24" spans="1:5" s="32" customFormat="1" ht="24" customHeight="1" x14ac:dyDescent="0.15">
      <c r="A24" s="234"/>
      <c r="B24" s="213">
        <v>6</v>
      </c>
      <c r="C24" s="68" t="s">
        <v>994</v>
      </c>
      <c r="D24" s="216" t="s">
        <v>258</v>
      </c>
      <c r="E24" s="164">
        <v>2700.7</v>
      </c>
    </row>
    <row r="25" spans="1:5" s="32" customFormat="1" ht="24" customHeight="1" x14ac:dyDescent="0.15">
      <c r="A25" s="234"/>
      <c r="B25" s="213">
        <v>104</v>
      </c>
      <c r="C25" s="73" t="s">
        <v>132</v>
      </c>
      <c r="D25" s="87" t="s">
        <v>178</v>
      </c>
      <c r="E25" s="166">
        <v>368.8</v>
      </c>
    </row>
    <row r="26" spans="1:5" s="32" customFormat="1" ht="24" customHeight="1" x14ac:dyDescent="0.15">
      <c r="A26" s="234"/>
      <c r="B26" s="213">
        <v>105</v>
      </c>
      <c r="C26" s="68" t="s">
        <v>271</v>
      </c>
      <c r="D26" s="216" t="s">
        <v>1025</v>
      </c>
      <c r="E26" s="164">
        <v>2530</v>
      </c>
    </row>
    <row r="27" spans="1:5" s="32" customFormat="1" ht="24" customHeight="1" x14ac:dyDescent="0.15">
      <c r="A27" s="234"/>
      <c r="B27" s="68">
        <v>117</v>
      </c>
      <c r="C27" s="73" t="s">
        <v>63</v>
      </c>
      <c r="D27" s="87" t="s">
        <v>1205</v>
      </c>
      <c r="E27" s="166">
        <v>443</v>
      </c>
    </row>
    <row r="28" spans="1:5" s="32" customFormat="1" ht="24" customHeight="1" x14ac:dyDescent="0.15">
      <c r="A28" s="234"/>
      <c r="B28" s="68">
        <v>119</v>
      </c>
      <c r="C28" s="73" t="s">
        <v>63</v>
      </c>
      <c r="D28" s="87" t="s">
        <v>623</v>
      </c>
      <c r="E28" s="166">
        <v>762</v>
      </c>
    </row>
    <row r="29" spans="1:5" s="32" customFormat="1" ht="24" customHeight="1" x14ac:dyDescent="0.15">
      <c r="A29" s="234"/>
      <c r="B29" s="68">
        <v>120</v>
      </c>
      <c r="C29" s="73" t="s">
        <v>63</v>
      </c>
      <c r="D29" s="87" t="s">
        <v>624</v>
      </c>
      <c r="E29" s="166">
        <v>5098</v>
      </c>
    </row>
    <row r="30" spans="1:5" s="32" customFormat="1" ht="24" customHeight="1" x14ac:dyDescent="0.15">
      <c r="A30" s="234"/>
      <c r="B30" s="68">
        <v>136</v>
      </c>
      <c r="C30" s="73" t="s">
        <v>63</v>
      </c>
      <c r="D30" s="87" t="s">
        <v>973</v>
      </c>
      <c r="E30" s="166">
        <v>571</v>
      </c>
    </row>
    <row r="31" spans="1:5" s="32" customFormat="1" ht="24" customHeight="1" x14ac:dyDescent="0.15">
      <c r="A31" s="233"/>
      <c r="B31" s="68">
        <v>149</v>
      </c>
      <c r="C31" s="73" t="s">
        <v>63</v>
      </c>
      <c r="D31" s="87" t="s">
        <v>1076</v>
      </c>
      <c r="E31" s="166">
        <v>1536</v>
      </c>
    </row>
    <row r="32" spans="1:5" ht="23.1" customHeight="1" x14ac:dyDescent="0.15">
      <c r="A32" s="84" t="s">
        <v>24</v>
      </c>
      <c r="B32" s="84"/>
      <c r="C32" s="84">
        <f>COUNTA(C33:C59)</f>
        <v>27</v>
      </c>
      <c r="D32" s="84"/>
      <c r="E32" s="85">
        <f>SUM(E33:E59)</f>
        <v>57402.999999999993</v>
      </c>
    </row>
    <row r="33" spans="1:5" ht="23.1" customHeight="1" x14ac:dyDescent="0.15">
      <c r="A33" s="232" t="s">
        <v>20</v>
      </c>
      <c r="B33" s="69">
        <v>5</v>
      </c>
      <c r="C33" s="73" t="s">
        <v>116</v>
      </c>
      <c r="D33" s="103" t="s">
        <v>259</v>
      </c>
      <c r="E33" s="168">
        <v>1827.4</v>
      </c>
    </row>
    <row r="34" spans="1:5" ht="23.1" customHeight="1" x14ac:dyDescent="0.15">
      <c r="A34" s="234"/>
      <c r="B34" s="69">
        <v>14</v>
      </c>
      <c r="C34" s="73" t="s">
        <v>928</v>
      </c>
      <c r="D34" s="87" t="s">
        <v>260</v>
      </c>
      <c r="E34" s="167">
        <v>1348</v>
      </c>
    </row>
    <row r="35" spans="1:5" ht="23.1" customHeight="1" x14ac:dyDescent="0.15">
      <c r="A35" s="234"/>
      <c r="B35" s="213">
        <v>15</v>
      </c>
      <c r="C35" s="213" t="s">
        <v>117</v>
      </c>
      <c r="D35" s="216" t="s">
        <v>261</v>
      </c>
      <c r="E35" s="21">
        <v>5568</v>
      </c>
    </row>
    <row r="36" spans="1:5" ht="23.1" customHeight="1" x14ac:dyDescent="0.15">
      <c r="A36" s="234"/>
      <c r="B36" s="213">
        <v>17</v>
      </c>
      <c r="C36" s="213" t="s">
        <v>929</v>
      </c>
      <c r="D36" s="216" t="s">
        <v>262</v>
      </c>
      <c r="E36" s="21">
        <v>5922</v>
      </c>
    </row>
    <row r="37" spans="1:5" ht="23.1" customHeight="1" x14ac:dyDescent="0.15">
      <c r="A37" s="234"/>
      <c r="B37" s="213">
        <v>19</v>
      </c>
      <c r="C37" s="68" t="s">
        <v>930</v>
      </c>
      <c r="D37" s="216" t="s">
        <v>931</v>
      </c>
      <c r="E37" s="165">
        <v>1169.0999999999999</v>
      </c>
    </row>
    <row r="38" spans="1:5" ht="23.1" customHeight="1" x14ac:dyDescent="0.15">
      <c r="A38" s="234"/>
      <c r="B38" s="213">
        <v>22</v>
      </c>
      <c r="C38" s="213" t="s">
        <v>118</v>
      </c>
      <c r="D38" s="216" t="s">
        <v>263</v>
      </c>
      <c r="E38" s="21">
        <v>5202</v>
      </c>
    </row>
    <row r="39" spans="1:5" ht="23.1" customHeight="1" x14ac:dyDescent="0.15">
      <c r="A39" s="234"/>
      <c r="B39" s="213">
        <v>23</v>
      </c>
      <c r="C39" s="68" t="s">
        <v>177</v>
      </c>
      <c r="D39" s="216" t="s">
        <v>602</v>
      </c>
      <c r="E39" s="169">
        <v>1981.5</v>
      </c>
    </row>
    <row r="40" spans="1:5" ht="23.1" customHeight="1" x14ac:dyDescent="0.15">
      <c r="A40" s="234"/>
      <c r="B40" s="213">
        <v>25</v>
      </c>
      <c r="C40" s="68" t="s">
        <v>932</v>
      </c>
      <c r="D40" s="216" t="s">
        <v>933</v>
      </c>
      <c r="E40" s="169">
        <v>1308</v>
      </c>
    </row>
    <row r="41" spans="1:5" ht="23.1" customHeight="1" x14ac:dyDescent="0.15">
      <c r="A41" s="234"/>
      <c r="B41" s="213">
        <v>28</v>
      </c>
      <c r="C41" s="213" t="s">
        <v>934</v>
      </c>
      <c r="D41" s="216" t="s">
        <v>264</v>
      </c>
      <c r="E41" s="21">
        <v>5000.2</v>
      </c>
    </row>
    <row r="42" spans="1:5" ht="23.1" customHeight="1" x14ac:dyDescent="0.15">
      <c r="A42" s="234"/>
      <c r="B42" s="213">
        <v>30</v>
      </c>
      <c r="C42" s="68" t="s">
        <v>63</v>
      </c>
      <c r="D42" s="216" t="s">
        <v>265</v>
      </c>
      <c r="E42" s="169">
        <v>2775</v>
      </c>
    </row>
    <row r="43" spans="1:5" ht="23.1" customHeight="1" x14ac:dyDescent="0.15">
      <c r="A43" s="234"/>
      <c r="B43" s="213">
        <v>34</v>
      </c>
      <c r="C43" s="213" t="s">
        <v>935</v>
      </c>
      <c r="D43" s="216" t="s">
        <v>266</v>
      </c>
      <c r="E43" s="21">
        <v>9875.6</v>
      </c>
    </row>
    <row r="44" spans="1:5" ht="23.1" customHeight="1" x14ac:dyDescent="0.15">
      <c r="A44" s="234"/>
      <c r="B44" s="213">
        <v>36</v>
      </c>
      <c r="C44" s="68" t="s">
        <v>936</v>
      </c>
      <c r="D44" s="216" t="s">
        <v>937</v>
      </c>
      <c r="E44" s="169">
        <v>474.7</v>
      </c>
    </row>
    <row r="45" spans="1:5" ht="23.1" customHeight="1" x14ac:dyDescent="0.15">
      <c r="A45" s="234"/>
      <c r="B45" s="213">
        <v>46</v>
      </c>
      <c r="C45" s="213" t="s">
        <v>938</v>
      </c>
      <c r="D45" s="216" t="s">
        <v>267</v>
      </c>
      <c r="E45" s="21">
        <v>1705.6</v>
      </c>
    </row>
    <row r="46" spans="1:5" s="31" customFormat="1" ht="23.1" customHeight="1" x14ac:dyDescent="0.15">
      <c r="A46" s="234"/>
      <c r="B46" s="69">
        <v>49</v>
      </c>
      <c r="C46" s="73" t="s">
        <v>939</v>
      </c>
      <c r="D46" s="87" t="s">
        <v>940</v>
      </c>
      <c r="E46" s="20">
        <v>625.29999999999995</v>
      </c>
    </row>
    <row r="47" spans="1:5" s="31" customFormat="1" ht="23.1" customHeight="1" x14ac:dyDescent="0.15">
      <c r="A47" s="234"/>
      <c r="B47" s="69">
        <v>67</v>
      </c>
      <c r="C47" s="73" t="s">
        <v>941</v>
      </c>
      <c r="D47" s="87" t="s">
        <v>942</v>
      </c>
      <c r="E47" s="20">
        <v>502.7</v>
      </c>
    </row>
    <row r="48" spans="1:5" s="31" customFormat="1" ht="23.1" customHeight="1" x14ac:dyDescent="0.15">
      <c r="A48" s="234"/>
      <c r="B48" s="69">
        <v>71</v>
      </c>
      <c r="C48" s="170" t="s">
        <v>268</v>
      </c>
      <c r="D48" s="87" t="s">
        <v>269</v>
      </c>
      <c r="E48" s="20">
        <v>1073</v>
      </c>
    </row>
    <row r="49" spans="1:5" s="31" customFormat="1" ht="23.1" customHeight="1" x14ac:dyDescent="0.15">
      <c r="A49" s="234"/>
      <c r="B49" s="69">
        <v>97</v>
      </c>
      <c r="C49" s="170" t="s">
        <v>63</v>
      </c>
      <c r="D49" s="87" t="s">
        <v>604</v>
      </c>
      <c r="E49" s="20">
        <v>480</v>
      </c>
    </row>
    <row r="50" spans="1:5" s="31" customFormat="1" ht="23.1" customHeight="1" x14ac:dyDescent="0.15">
      <c r="A50" s="234"/>
      <c r="B50" s="69">
        <v>98</v>
      </c>
      <c r="C50" s="170" t="s">
        <v>63</v>
      </c>
      <c r="D50" s="87" t="s">
        <v>603</v>
      </c>
      <c r="E50" s="20">
        <v>333</v>
      </c>
    </row>
    <row r="51" spans="1:5" s="31" customFormat="1" ht="23.1" customHeight="1" x14ac:dyDescent="0.15">
      <c r="A51" s="234"/>
      <c r="B51" s="69">
        <v>101</v>
      </c>
      <c r="C51" s="170" t="s">
        <v>241</v>
      </c>
      <c r="D51" s="87" t="s">
        <v>943</v>
      </c>
      <c r="E51" s="20">
        <v>288.2</v>
      </c>
    </row>
    <row r="52" spans="1:5" s="31" customFormat="1" ht="23.1" customHeight="1" x14ac:dyDescent="0.15">
      <c r="A52" s="234"/>
      <c r="B52" s="69">
        <v>113</v>
      </c>
      <c r="C52" s="170" t="s">
        <v>63</v>
      </c>
      <c r="D52" s="87" t="s">
        <v>944</v>
      </c>
      <c r="E52" s="20">
        <v>2639.6</v>
      </c>
    </row>
    <row r="53" spans="1:5" s="31" customFormat="1" ht="23.1" customHeight="1" x14ac:dyDescent="0.15">
      <c r="A53" s="234"/>
      <c r="B53" s="119">
        <v>114</v>
      </c>
      <c r="C53" s="124" t="s">
        <v>945</v>
      </c>
      <c r="D53" s="122" t="s">
        <v>625</v>
      </c>
      <c r="E53" s="21">
        <v>688</v>
      </c>
    </row>
    <row r="54" spans="1:5" s="31" customFormat="1" ht="23.1" customHeight="1" x14ac:dyDescent="0.15">
      <c r="A54" s="234"/>
      <c r="B54" s="119">
        <v>115</v>
      </c>
      <c r="C54" s="124" t="s">
        <v>946</v>
      </c>
      <c r="D54" s="122" t="s">
        <v>626</v>
      </c>
      <c r="E54" s="21">
        <v>350</v>
      </c>
    </row>
    <row r="55" spans="1:5" s="31" customFormat="1" ht="23.1" customHeight="1" x14ac:dyDescent="0.15">
      <c r="A55" s="234"/>
      <c r="B55" s="119">
        <v>121</v>
      </c>
      <c r="C55" s="124" t="s">
        <v>63</v>
      </c>
      <c r="D55" s="122" t="s">
        <v>761</v>
      </c>
      <c r="E55" s="21">
        <v>478.4</v>
      </c>
    </row>
    <row r="56" spans="1:5" s="31" customFormat="1" ht="23.1" customHeight="1" x14ac:dyDescent="0.15">
      <c r="A56" s="234"/>
      <c r="B56" s="119">
        <v>123</v>
      </c>
      <c r="C56" s="124" t="s">
        <v>63</v>
      </c>
      <c r="D56" s="122" t="s">
        <v>947</v>
      </c>
      <c r="E56" s="21">
        <v>1008</v>
      </c>
    </row>
    <row r="57" spans="1:5" s="31" customFormat="1" ht="23.1" customHeight="1" x14ac:dyDescent="0.15">
      <c r="A57" s="234"/>
      <c r="B57" s="119">
        <v>124</v>
      </c>
      <c r="C57" s="124" t="s">
        <v>63</v>
      </c>
      <c r="D57" s="122" t="s">
        <v>1026</v>
      </c>
      <c r="E57" s="21">
        <v>981.7</v>
      </c>
    </row>
    <row r="58" spans="1:5" s="31" customFormat="1" ht="23.1" customHeight="1" x14ac:dyDescent="0.15">
      <c r="A58" s="234"/>
      <c r="B58" s="139">
        <v>124</v>
      </c>
      <c r="C58" s="171" t="s">
        <v>63</v>
      </c>
      <c r="D58" s="123" t="s">
        <v>912</v>
      </c>
      <c r="E58" s="20">
        <v>2982</v>
      </c>
    </row>
    <row r="59" spans="1:5" s="31" customFormat="1" ht="23.1" customHeight="1" x14ac:dyDescent="0.15">
      <c r="A59" s="233"/>
      <c r="B59" s="139">
        <v>152</v>
      </c>
      <c r="C59" s="171" t="s">
        <v>63</v>
      </c>
      <c r="D59" s="123" t="s">
        <v>1096</v>
      </c>
      <c r="E59" s="20">
        <v>816</v>
      </c>
    </row>
    <row r="60" spans="1:5" ht="24.95" customHeight="1" x14ac:dyDescent="0.15">
      <c r="A60" s="84" t="s">
        <v>664</v>
      </c>
      <c r="B60" s="84"/>
      <c r="C60" s="84">
        <f>COUNTA(C61:C75)</f>
        <v>15</v>
      </c>
      <c r="D60" s="84"/>
      <c r="E60" s="85">
        <f>SUM(E61:E75)</f>
        <v>33839.500000000007</v>
      </c>
    </row>
    <row r="61" spans="1:5" ht="24.95" customHeight="1" x14ac:dyDescent="0.15">
      <c r="A61" s="232" t="s">
        <v>119</v>
      </c>
      <c r="B61" s="213">
        <v>3</v>
      </c>
      <c r="C61" s="73" t="s">
        <v>120</v>
      </c>
      <c r="D61" s="216" t="s">
        <v>1027</v>
      </c>
      <c r="E61" s="21">
        <v>3083</v>
      </c>
    </row>
    <row r="62" spans="1:5" ht="24.95" customHeight="1" x14ac:dyDescent="0.15">
      <c r="A62" s="234"/>
      <c r="B62" s="213">
        <v>8</v>
      </c>
      <c r="C62" s="73" t="s">
        <v>665</v>
      </c>
      <c r="D62" s="216" t="s">
        <v>666</v>
      </c>
      <c r="E62" s="165">
        <v>83</v>
      </c>
    </row>
    <row r="63" spans="1:5" ht="24.95" customHeight="1" x14ac:dyDescent="0.15">
      <c r="A63" s="234"/>
      <c r="B63" s="213">
        <v>9</v>
      </c>
      <c r="C63" s="73" t="s">
        <v>667</v>
      </c>
      <c r="D63" s="216" t="s">
        <v>668</v>
      </c>
      <c r="E63" s="165">
        <v>207</v>
      </c>
    </row>
    <row r="64" spans="1:5" ht="24.95" customHeight="1" x14ac:dyDescent="0.15">
      <c r="A64" s="234"/>
      <c r="B64" s="213">
        <v>10</v>
      </c>
      <c r="C64" s="73" t="s">
        <v>669</v>
      </c>
      <c r="D64" s="216" t="s">
        <v>670</v>
      </c>
      <c r="E64" s="21">
        <v>240</v>
      </c>
    </row>
    <row r="65" spans="1:5" ht="24.95" customHeight="1" x14ac:dyDescent="0.15">
      <c r="A65" s="234"/>
      <c r="B65" s="213">
        <v>11</v>
      </c>
      <c r="C65" s="73" t="s">
        <v>671</v>
      </c>
      <c r="D65" s="216" t="s">
        <v>672</v>
      </c>
      <c r="E65" s="21">
        <v>260.7</v>
      </c>
    </row>
    <row r="66" spans="1:5" ht="24.95" customHeight="1" x14ac:dyDescent="0.15">
      <c r="A66" s="234"/>
      <c r="B66" s="213">
        <v>12</v>
      </c>
      <c r="C66" s="73" t="s">
        <v>121</v>
      </c>
      <c r="D66" s="216" t="s">
        <v>673</v>
      </c>
      <c r="E66" s="21">
        <v>515.1</v>
      </c>
    </row>
    <row r="67" spans="1:5" ht="24.95" customHeight="1" x14ac:dyDescent="0.15">
      <c r="A67" s="234"/>
      <c r="B67" s="213">
        <v>27</v>
      </c>
      <c r="C67" s="73" t="s">
        <v>122</v>
      </c>
      <c r="D67" s="216" t="s">
        <v>594</v>
      </c>
      <c r="E67" s="21">
        <v>694.7</v>
      </c>
    </row>
    <row r="68" spans="1:5" ht="24.95" customHeight="1" x14ac:dyDescent="0.15">
      <c r="A68" s="234"/>
      <c r="B68" s="213">
        <v>31</v>
      </c>
      <c r="C68" s="73" t="s">
        <v>64</v>
      </c>
      <c r="D68" s="87" t="s">
        <v>674</v>
      </c>
      <c r="E68" s="20">
        <v>14300</v>
      </c>
    </row>
    <row r="69" spans="1:5" ht="24.95" customHeight="1" x14ac:dyDescent="0.15">
      <c r="A69" s="234"/>
      <c r="B69" s="213">
        <v>40</v>
      </c>
      <c r="C69" s="73" t="s">
        <v>595</v>
      </c>
      <c r="D69" s="87" t="s">
        <v>675</v>
      </c>
      <c r="E69" s="20">
        <v>3095.9</v>
      </c>
    </row>
    <row r="70" spans="1:5" ht="24.95" customHeight="1" x14ac:dyDescent="0.15">
      <c r="A70" s="234"/>
      <c r="B70" s="213">
        <v>65</v>
      </c>
      <c r="C70" s="73" t="s">
        <v>596</v>
      </c>
      <c r="D70" s="87" t="s">
        <v>676</v>
      </c>
      <c r="E70" s="20">
        <v>1620</v>
      </c>
    </row>
    <row r="71" spans="1:5" ht="24.95" customHeight="1" x14ac:dyDescent="0.15">
      <c r="A71" s="234"/>
      <c r="B71" s="69">
        <v>69</v>
      </c>
      <c r="C71" s="73" t="s">
        <v>597</v>
      </c>
      <c r="D71" s="87" t="s">
        <v>1073</v>
      </c>
      <c r="E71" s="20">
        <v>919.4</v>
      </c>
    </row>
    <row r="72" spans="1:5" ht="24.95" customHeight="1" x14ac:dyDescent="0.15">
      <c r="A72" s="234"/>
      <c r="B72" s="69">
        <v>125</v>
      </c>
      <c r="C72" s="73" t="s">
        <v>63</v>
      </c>
      <c r="D72" s="87" t="s">
        <v>914</v>
      </c>
      <c r="E72" s="20">
        <v>1000</v>
      </c>
    </row>
    <row r="73" spans="1:5" ht="24.95" customHeight="1" x14ac:dyDescent="0.15">
      <c r="A73" s="234"/>
      <c r="B73" s="69">
        <v>132</v>
      </c>
      <c r="C73" s="73" t="s">
        <v>63</v>
      </c>
      <c r="D73" s="87" t="s">
        <v>927</v>
      </c>
      <c r="E73" s="20">
        <v>433</v>
      </c>
    </row>
    <row r="74" spans="1:5" ht="24.95" customHeight="1" x14ac:dyDescent="0.15">
      <c r="A74" s="234"/>
      <c r="B74" s="69">
        <v>138</v>
      </c>
      <c r="C74" s="73" t="s">
        <v>63</v>
      </c>
      <c r="D74" s="87" t="s">
        <v>1192</v>
      </c>
      <c r="E74" s="20">
        <v>2982.4</v>
      </c>
    </row>
    <row r="75" spans="1:5" ht="24.95" customHeight="1" x14ac:dyDescent="0.15">
      <c r="A75" s="233"/>
      <c r="B75" s="69">
        <v>139</v>
      </c>
      <c r="C75" s="73" t="s">
        <v>63</v>
      </c>
      <c r="D75" s="87" t="s">
        <v>1193</v>
      </c>
      <c r="E75" s="20">
        <v>4405.3</v>
      </c>
    </row>
    <row r="76" spans="1:5" ht="24.95" customHeight="1" x14ac:dyDescent="0.15">
      <c r="A76" s="84" t="s">
        <v>664</v>
      </c>
      <c r="B76" s="84"/>
      <c r="C76" s="84">
        <f>COUNTA(C77:C105)</f>
        <v>29</v>
      </c>
      <c r="D76" s="86"/>
      <c r="E76" s="85">
        <f>SUM(E77:E105)</f>
        <v>86658.3</v>
      </c>
    </row>
    <row r="77" spans="1:5" ht="24.95" customHeight="1" x14ac:dyDescent="0.15">
      <c r="A77" s="243" t="s">
        <v>123</v>
      </c>
      <c r="B77" s="213">
        <v>24</v>
      </c>
      <c r="C77" s="68" t="s">
        <v>677</v>
      </c>
      <c r="D77" s="216" t="s">
        <v>678</v>
      </c>
      <c r="E77" s="21">
        <v>6435.3</v>
      </c>
    </row>
    <row r="78" spans="1:5" ht="24.95" customHeight="1" x14ac:dyDescent="0.15">
      <c r="A78" s="244"/>
      <c r="B78" s="213">
        <v>32</v>
      </c>
      <c r="C78" s="68" t="s">
        <v>63</v>
      </c>
      <c r="D78" s="216" t="s">
        <v>679</v>
      </c>
      <c r="E78" s="21">
        <v>1101.8</v>
      </c>
    </row>
    <row r="79" spans="1:5" ht="24.95" customHeight="1" x14ac:dyDescent="0.15">
      <c r="A79" s="244"/>
      <c r="B79" s="213">
        <v>44</v>
      </c>
      <c r="C79" s="68" t="s">
        <v>63</v>
      </c>
      <c r="D79" s="216" t="s">
        <v>680</v>
      </c>
      <c r="E79" s="21">
        <v>1156.2</v>
      </c>
    </row>
    <row r="80" spans="1:5" ht="24.95" customHeight="1" x14ac:dyDescent="0.15">
      <c r="A80" s="244"/>
      <c r="B80" s="213">
        <v>55</v>
      </c>
      <c r="C80" s="68" t="s">
        <v>124</v>
      </c>
      <c r="D80" s="216" t="s">
        <v>681</v>
      </c>
      <c r="E80" s="21">
        <v>1512.4</v>
      </c>
    </row>
    <row r="81" spans="1:5" ht="24.95" customHeight="1" x14ac:dyDescent="0.15">
      <c r="A81" s="244"/>
      <c r="B81" s="213">
        <v>56</v>
      </c>
      <c r="C81" s="68" t="s">
        <v>682</v>
      </c>
      <c r="D81" s="216" t="s">
        <v>1028</v>
      </c>
      <c r="E81" s="21">
        <v>1966.6</v>
      </c>
    </row>
    <row r="82" spans="1:5" ht="24.95" customHeight="1" x14ac:dyDescent="0.15">
      <c r="A82" s="244"/>
      <c r="B82" s="213">
        <v>58</v>
      </c>
      <c r="C82" s="73" t="s">
        <v>63</v>
      </c>
      <c r="D82" s="99" t="s">
        <v>683</v>
      </c>
      <c r="E82" s="20">
        <v>7226</v>
      </c>
    </row>
    <row r="83" spans="1:5" ht="24.95" customHeight="1" x14ac:dyDescent="0.15">
      <c r="A83" s="244"/>
      <c r="B83" s="213">
        <v>59</v>
      </c>
      <c r="C83" s="73" t="s">
        <v>1211</v>
      </c>
      <c r="D83" s="99" t="s">
        <v>1185</v>
      </c>
      <c r="E83" s="20">
        <v>1129</v>
      </c>
    </row>
    <row r="84" spans="1:5" ht="24.95" customHeight="1" x14ac:dyDescent="0.15">
      <c r="A84" s="244"/>
      <c r="B84" s="213">
        <v>61</v>
      </c>
      <c r="C84" s="67" t="s">
        <v>63</v>
      </c>
      <c r="D84" s="103" t="s">
        <v>684</v>
      </c>
      <c r="E84" s="90">
        <v>3754</v>
      </c>
    </row>
    <row r="85" spans="1:5" s="46" customFormat="1" ht="24.95" customHeight="1" x14ac:dyDescent="0.15">
      <c r="A85" s="244"/>
      <c r="B85" s="213">
        <v>62</v>
      </c>
      <c r="C85" s="213" t="s">
        <v>63</v>
      </c>
      <c r="D85" s="216" t="s">
        <v>1006</v>
      </c>
      <c r="E85" s="21">
        <v>7033.6</v>
      </c>
    </row>
    <row r="86" spans="1:5" ht="24.95" customHeight="1" x14ac:dyDescent="0.15">
      <c r="A86" s="244" t="s">
        <v>123</v>
      </c>
      <c r="B86" s="67">
        <v>73</v>
      </c>
      <c r="C86" s="67" t="s">
        <v>685</v>
      </c>
      <c r="D86" s="103" t="s">
        <v>1029</v>
      </c>
      <c r="E86" s="90">
        <v>3715</v>
      </c>
    </row>
    <row r="87" spans="1:5" ht="24.95" customHeight="1" x14ac:dyDescent="0.15">
      <c r="A87" s="244"/>
      <c r="B87" s="67">
        <v>81</v>
      </c>
      <c r="C87" s="213" t="s">
        <v>686</v>
      </c>
      <c r="D87" s="216" t="s">
        <v>687</v>
      </c>
      <c r="E87" s="21">
        <v>6047</v>
      </c>
    </row>
    <row r="88" spans="1:5" ht="24.95" customHeight="1" x14ac:dyDescent="0.15">
      <c r="A88" s="244"/>
      <c r="B88" s="67">
        <v>82</v>
      </c>
      <c r="C88" s="67" t="s">
        <v>686</v>
      </c>
      <c r="D88" s="103" t="s">
        <v>688</v>
      </c>
      <c r="E88" s="90">
        <v>5648</v>
      </c>
    </row>
    <row r="89" spans="1:5" ht="24.95" customHeight="1" x14ac:dyDescent="0.15">
      <c r="A89" s="244"/>
      <c r="B89" s="67">
        <v>85</v>
      </c>
      <c r="C89" s="67" t="s">
        <v>689</v>
      </c>
      <c r="D89" s="103" t="s">
        <v>690</v>
      </c>
      <c r="E89" s="90">
        <v>5736</v>
      </c>
    </row>
    <row r="90" spans="1:5" ht="24.95" customHeight="1" x14ac:dyDescent="0.15">
      <c r="A90" s="244"/>
      <c r="B90" s="67">
        <v>86</v>
      </c>
      <c r="C90" s="67" t="s">
        <v>691</v>
      </c>
      <c r="D90" s="103" t="s">
        <v>692</v>
      </c>
      <c r="E90" s="90">
        <v>1058.0999999999999</v>
      </c>
    </row>
    <row r="91" spans="1:5" ht="24.95" customHeight="1" x14ac:dyDescent="0.15">
      <c r="A91" s="244"/>
      <c r="B91" s="67">
        <v>87</v>
      </c>
      <c r="C91" s="67" t="s">
        <v>63</v>
      </c>
      <c r="D91" s="103" t="s">
        <v>1207</v>
      </c>
      <c r="E91" s="90">
        <v>9036</v>
      </c>
    </row>
    <row r="92" spans="1:5" ht="24.95" customHeight="1" x14ac:dyDescent="0.15">
      <c r="A92" s="244"/>
      <c r="B92" s="67">
        <v>90</v>
      </c>
      <c r="C92" s="67" t="s">
        <v>693</v>
      </c>
      <c r="D92" s="103" t="s">
        <v>1030</v>
      </c>
      <c r="E92" s="90">
        <v>324.2</v>
      </c>
    </row>
    <row r="93" spans="1:5" ht="24.95" customHeight="1" x14ac:dyDescent="0.15">
      <c r="A93" s="244"/>
      <c r="B93" s="67">
        <v>91</v>
      </c>
      <c r="C93" s="67" t="s">
        <v>694</v>
      </c>
      <c r="D93" s="103" t="s">
        <v>1031</v>
      </c>
      <c r="E93" s="21">
        <v>1412.3</v>
      </c>
    </row>
    <row r="94" spans="1:5" ht="24.95" customHeight="1" x14ac:dyDescent="0.15">
      <c r="A94" s="244"/>
      <c r="B94" s="67">
        <v>92</v>
      </c>
      <c r="C94" s="67" t="s">
        <v>1060</v>
      </c>
      <c r="D94" s="103" t="s">
        <v>1055</v>
      </c>
      <c r="E94" s="90">
        <v>2462</v>
      </c>
    </row>
    <row r="95" spans="1:5" ht="24.95" customHeight="1" x14ac:dyDescent="0.15">
      <c r="A95" s="244"/>
      <c r="B95" s="67">
        <v>93</v>
      </c>
      <c r="C95" s="67" t="s">
        <v>1061</v>
      </c>
      <c r="D95" s="103" t="s">
        <v>1056</v>
      </c>
      <c r="E95" s="90">
        <v>3335.2</v>
      </c>
    </row>
    <row r="96" spans="1:5" ht="24.95" customHeight="1" x14ac:dyDescent="0.15">
      <c r="A96" s="244"/>
      <c r="B96" s="67">
        <v>94</v>
      </c>
      <c r="C96" s="67" t="s">
        <v>1062</v>
      </c>
      <c r="D96" s="103" t="s">
        <v>1057</v>
      </c>
      <c r="E96" s="90">
        <v>4646.5</v>
      </c>
    </row>
    <row r="97" spans="1:5" ht="24.95" customHeight="1" x14ac:dyDescent="0.15">
      <c r="A97" s="244"/>
      <c r="B97" s="67">
        <v>96</v>
      </c>
      <c r="C97" s="67" t="s">
        <v>1050</v>
      </c>
      <c r="D97" s="103" t="s">
        <v>1049</v>
      </c>
      <c r="E97" s="90">
        <v>1224.0999999999999</v>
      </c>
    </row>
    <row r="98" spans="1:5" ht="24.95" customHeight="1" x14ac:dyDescent="0.15">
      <c r="A98" s="244"/>
      <c r="B98" s="67">
        <v>99</v>
      </c>
      <c r="C98" s="67" t="s">
        <v>63</v>
      </c>
      <c r="D98" s="103" t="s">
        <v>695</v>
      </c>
      <c r="E98" s="90">
        <v>2100</v>
      </c>
    </row>
    <row r="99" spans="1:5" ht="24.95" customHeight="1" x14ac:dyDescent="0.15">
      <c r="A99" s="244"/>
      <c r="B99" s="67">
        <v>108</v>
      </c>
      <c r="C99" s="213" t="s">
        <v>63</v>
      </c>
      <c r="D99" s="216" t="s">
        <v>1209</v>
      </c>
      <c r="E99" s="21">
        <v>2289</v>
      </c>
    </row>
    <row r="100" spans="1:5" ht="24.95" customHeight="1" x14ac:dyDescent="0.15">
      <c r="A100" s="244"/>
      <c r="B100" s="67">
        <v>111</v>
      </c>
      <c r="C100" s="213" t="s">
        <v>63</v>
      </c>
      <c r="D100" s="216" t="s">
        <v>995</v>
      </c>
      <c r="E100" s="21">
        <v>1108</v>
      </c>
    </row>
    <row r="101" spans="1:5" ht="24.95" customHeight="1" x14ac:dyDescent="0.15">
      <c r="A101" s="244"/>
      <c r="B101" s="67">
        <v>112</v>
      </c>
      <c r="C101" s="213" t="s">
        <v>63</v>
      </c>
      <c r="D101" s="216" t="s">
        <v>996</v>
      </c>
      <c r="E101" s="21">
        <v>453</v>
      </c>
    </row>
    <row r="102" spans="1:5" s="31" customFormat="1" ht="24.95" customHeight="1" x14ac:dyDescent="0.15">
      <c r="A102" s="244"/>
      <c r="B102" s="69">
        <v>141</v>
      </c>
      <c r="C102" s="213" t="s">
        <v>63</v>
      </c>
      <c r="D102" s="216" t="s">
        <v>972</v>
      </c>
      <c r="E102" s="21">
        <v>1400</v>
      </c>
    </row>
    <row r="103" spans="1:5" s="31" customFormat="1" ht="24.95" customHeight="1" x14ac:dyDescent="0.15">
      <c r="A103" s="244"/>
      <c r="B103" s="69">
        <v>145</v>
      </c>
      <c r="C103" s="213" t="s">
        <v>63</v>
      </c>
      <c r="D103" s="216" t="s">
        <v>1075</v>
      </c>
      <c r="E103" s="21">
        <v>454</v>
      </c>
    </row>
    <row r="104" spans="1:5" s="31" customFormat="1" ht="24.95" customHeight="1" x14ac:dyDescent="0.15">
      <c r="A104" s="244"/>
      <c r="B104" s="69">
        <v>150</v>
      </c>
      <c r="C104" s="213" t="s">
        <v>63</v>
      </c>
      <c r="D104" s="216" t="s">
        <v>1079</v>
      </c>
      <c r="E104" s="21">
        <v>1500</v>
      </c>
    </row>
    <row r="105" spans="1:5" s="31" customFormat="1" ht="24.95" customHeight="1" x14ac:dyDescent="0.15">
      <c r="A105" s="245"/>
      <c r="B105" s="69">
        <v>151</v>
      </c>
      <c r="C105" s="213" t="s">
        <v>63</v>
      </c>
      <c r="D105" s="216" t="s">
        <v>1080</v>
      </c>
      <c r="E105" s="21">
        <v>1395</v>
      </c>
    </row>
    <row r="106" spans="1:5" ht="24.95" customHeight="1" x14ac:dyDescent="0.15">
      <c r="A106" s="84" t="s">
        <v>664</v>
      </c>
      <c r="B106" s="84"/>
      <c r="C106" s="84">
        <f>COUNTA(C107:C149)</f>
        <v>43</v>
      </c>
      <c r="D106" s="84"/>
      <c r="E106" s="85">
        <f>SUM(E107:E149)</f>
        <v>106097.79999999999</v>
      </c>
    </row>
    <row r="107" spans="1:5" ht="24.95" customHeight="1" x14ac:dyDescent="0.15">
      <c r="A107" s="243" t="s">
        <v>125</v>
      </c>
      <c r="B107" s="67">
        <v>1</v>
      </c>
      <c r="C107" s="69" t="s">
        <v>63</v>
      </c>
      <c r="D107" s="87" t="s">
        <v>696</v>
      </c>
      <c r="E107" s="20">
        <v>920</v>
      </c>
    </row>
    <row r="108" spans="1:5" ht="24.95" customHeight="1" x14ac:dyDescent="0.15">
      <c r="A108" s="244"/>
      <c r="B108" s="67">
        <v>2</v>
      </c>
      <c r="C108" s="67" t="s">
        <v>697</v>
      </c>
      <c r="D108" s="152" t="s">
        <v>698</v>
      </c>
      <c r="E108" s="90">
        <v>2684</v>
      </c>
    </row>
    <row r="109" spans="1:5" ht="24.95" customHeight="1" x14ac:dyDescent="0.15">
      <c r="A109" s="244"/>
      <c r="B109" s="213">
        <v>4</v>
      </c>
      <c r="C109" s="213" t="s">
        <v>699</v>
      </c>
      <c r="D109" s="77" t="s">
        <v>700</v>
      </c>
      <c r="E109" s="172">
        <v>3300</v>
      </c>
    </row>
    <row r="110" spans="1:5" ht="24.95" customHeight="1" x14ac:dyDescent="0.15">
      <c r="A110" s="244"/>
      <c r="B110" s="213">
        <v>20</v>
      </c>
      <c r="C110" s="213" t="s">
        <v>63</v>
      </c>
      <c r="D110" s="216" t="s">
        <v>1032</v>
      </c>
      <c r="E110" s="169">
        <v>505.6</v>
      </c>
    </row>
    <row r="111" spans="1:5" ht="24.95" customHeight="1" x14ac:dyDescent="0.15">
      <c r="A111" s="244"/>
      <c r="B111" s="213">
        <v>21</v>
      </c>
      <c r="C111" s="213" t="s">
        <v>701</v>
      </c>
      <c r="D111" s="216" t="s">
        <v>1033</v>
      </c>
      <c r="E111" s="172">
        <v>2457.8000000000002</v>
      </c>
    </row>
    <row r="112" spans="1:5" s="44" customFormat="1" ht="24.95" customHeight="1" x14ac:dyDescent="0.15">
      <c r="A112" s="244" t="s">
        <v>125</v>
      </c>
      <c r="B112" s="213">
        <v>26</v>
      </c>
      <c r="C112" s="213" t="s">
        <v>702</v>
      </c>
      <c r="D112" s="216" t="s">
        <v>1034</v>
      </c>
      <c r="E112" s="172">
        <v>1492.7</v>
      </c>
    </row>
    <row r="113" spans="1:5" ht="24.95" customHeight="1" x14ac:dyDescent="0.15">
      <c r="A113" s="244"/>
      <c r="B113" s="67">
        <v>42</v>
      </c>
      <c r="C113" s="67" t="s">
        <v>703</v>
      </c>
      <c r="D113" s="103" t="s">
        <v>704</v>
      </c>
      <c r="E113" s="102">
        <v>109.4</v>
      </c>
    </row>
    <row r="114" spans="1:5" ht="24.95" customHeight="1" x14ac:dyDescent="0.15">
      <c r="A114" s="244"/>
      <c r="B114" s="67">
        <v>43</v>
      </c>
      <c r="C114" s="67" t="s">
        <v>705</v>
      </c>
      <c r="D114" s="87" t="s">
        <v>706</v>
      </c>
      <c r="E114" s="102">
        <v>102.1</v>
      </c>
    </row>
    <row r="115" spans="1:5" ht="24.95" customHeight="1" x14ac:dyDescent="0.15">
      <c r="A115" s="244"/>
      <c r="B115" s="67">
        <v>50</v>
      </c>
      <c r="C115" s="67" t="s">
        <v>63</v>
      </c>
      <c r="D115" s="87" t="s">
        <v>707</v>
      </c>
      <c r="E115" s="102">
        <v>752.6</v>
      </c>
    </row>
    <row r="116" spans="1:5" ht="24.95" customHeight="1" x14ac:dyDescent="0.15">
      <c r="A116" s="244"/>
      <c r="B116" s="67">
        <v>54</v>
      </c>
      <c r="C116" s="98" t="s">
        <v>708</v>
      </c>
      <c r="D116" s="87" t="s">
        <v>709</v>
      </c>
      <c r="E116" s="102">
        <v>997</v>
      </c>
    </row>
    <row r="117" spans="1:5" ht="24.95" customHeight="1" x14ac:dyDescent="0.15">
      <c r="A117" s="244"/>
      <c r="B117" s="67">
        <v>57</v>
      </c>
      <c r="C117" s="67" t="s">
        <v>720</v>
      </c>
      <c r="D117" s="87" t="s">
        <v>710</v>
      </c>
      <c r="E117" s="102">
        <v>7393</v>
      </c>
    </row>
    <row r="118" spans="1:5" ht="24.95" customHeight="1" x14ac:dyDescent="0.15">
      <c r="A118" s="244"/>
      <c r="B118" s="67">
        <v>63</v>
      </c>
      <c r="C118" s="67" t="s">
        <v>63</v>
      </c>
      <c r="D118" s="173" t="s">
        <v>1035</v>
      </c>
      <c r="E118" s="90">
        <v>604</v>
      </c>
    </row>
    <row r="119" spans="1:5" ht="24.95" customHeight="1" x14ac:dyDescent="0.15">
      <c r="A119" s="244"/>
      <c r="B119" s="67">
        <v>68</v>
      </c>
      <c r="C119" s="67" t="s">
        <v>63</v>
      </c>
      <c r="D119" s="173" t="s">
        <v>711</v>
      </c>
      <c r="E119" s="90">
        <v>4163.7</v>
      </c>
    </row>
    <row r="120" spans="1:5" ht="24.95" customHeight="1" x14ac:dyDescent="0.15">
      <c r="A120" s="244"/>
      <c r="B120" s="67">
        <v>72</v>
      </c>
      <c r="C120" s="67" t="s">
        <v>63</v>
      </c>
      <c r="D120" s="173" t="s">
        <v>1194</v>
      </c>
      <c r="E120" s="90">
        <v>2159.3000000000002</v>
      </c>
    </row>
    <row r="121" spans="1:5" ht="24.95" customHeight="1" x14ac:dyDescent="0.15">
      <c r="A121" s="244"/>
      <c r="B121" s="67">
        <v>74</v>
      </c>
      <c r="C121" s="67" t="s">
        <v>712</v>
      </c>
      <c r="D121" s="173" t="s">
        <v>1036</v>
      </c>
      <c r="E121" s="90">
        <v>660.6</v>
      </c>
    </row>
    <row r="122" spans="1:5" ht="24.95" customHeight="1" x14ac:dyDescent="0.15">
      <c r="A122" s="244"/>
      <c r="B122" s="67">
        <v>76</v>
      </c>
      <c r="C122" s="67" t="s">
        <v>63</v>
      </c>
      <c r="D122" s="173" t="s">
        <v>1037</v>
      </c>
      <c r="E122" s="90">
        <v>3726</v>
      </c>
    </row>
    <row r="123" spans="1:5" ht="24.95" customHeight="1" x14ac:dyDescent="0.15">
      <c r="A123" s="244"/>
      <c r="B123" s="67">
        <v>84</v>
      </c>
      <c r="C123" s="67" t="s">
        <v>16</v>
      </c>
      <c r="D123" s="173" t="s">
        <v>713</v>
      </c>
      <c r="E123" s="90">
        <v>1221.3</v>
      </c>
    </row>
    <row r="124" spans="1:5" ht="24.95" customHeight="1" x14ac:dyDescent="0.15">
      <c r="A124" s="244"/>
      <c r="B124" s="67">
        <v>88</v>
      </c>
      <c r="C124" s="67" t="s">
        <v>16</v>
      </c>
      <c r="D124" s="173" t="s">
        <v>714</v>
      </c>
      <c r="E124" s="90">
        <v>777</v>
      </c>
    </row>
    <row r="125" spans="1:5" ht="24.95" customHeight="1" x14ac:dyDescent="0.15">
      <c r="A125" s="244"/>
      <c r="B125" s="213">
        <v>89</v>
      </c>
      <c r="C125" s="213" t="s">
        <v>16</v>
      </c>
      <c r="D125" s="77" t="s">
        <v>715</v>
      </c>
      <c r="E125" s="21">
        <v>900</v>
      </c>
    </row>
    <row r="126" spans="1:5" s="32" customFormat="1" ht="24.95" customHeight="1" x14ac:dyDescent="0.15">
      <c r="A126" s="244"/>
      <c r="B126" s="213">
        <v>95</v>
      </c>
      <c r="C126" s="213" t="s">
        <v>921</v>
      </c>
      <c r="D126" s="77" t="s">
        <v>920</v>
      </c>
      <c r="E126" s="21">
        <v>2771.1</v>
      </c>
    </row>
    <row r="127" spans="1:5" s="32" customFormat="1" ht="24.95" customHeight="1" x14ac:dyDescent="0.15">
      <c r="A127" s="244"/>
      <c r="B127" s="213">
        <v>100</v>
      </c>
      <c r="C127" s="213" t="s">
        <v>716</v>
      </c>
      <c r="D127" s="77" t="s">
        <v>717</v>
      </c>
      <c r="E127" s="21">
        <v>3899.7</v>
      </c>
    </row>
    <row r="128" spans="1:5" s="32" customFormat="1" ht="24.95" customHeight="1" x14ac:dyDescent="0.15">
      <c r="A128" s="244"/>
      <c r="B128" s="213">
        <v>102</v>
      </c>
      <c r="C128" s="213" t="s">
        <v>1090</v>
      </c>
      <c r="D128" s="77" t="s">
        <v>1092</v>
      </c>
      <c r="E128" s="21">
        <v>6201.1</v>
      </c>
    </row>
    <row r="129" spans="1:5" s="32" customFormat="1" ht="24.95" customHeight="1" x14ac:dyDescent="0.15">
      <c r="A129" s="244"/>
      <c r="B129" s="213">
        <v>103</v>
      </c>
      <c r="C129" s="213" t="s">
        <v>1091</v>
      </c>
      <c r="D129" s="77" t="s">
        <v>1093</v>
      </c>
      <c r="E129" s="21">
        <v>4096</v>
      </c>
    </row>
    <row r="130" spans="1:5" s="32" customFormat="1" ht="24.95" customHeight="1" x14ac:dyDescent="0.15">
      <c r="A130" s="244"/>
      <c r="B130" s="68">
        <v>109</v>
      </c>
      <c r="C130" s="213" t="s">
        <v>63</v>
      </c>
      <c r="D130" s="77" t="s">
        <v>718</v>
      </c>
      <c r="E130" s="21">
        <v>1270.0999999999999</v>
      </c>
    </row>
    <row r="131" spans="1:5" s="32" customFormat="1" ht="24.95" customHeight="1" x14ac:dyDescent="0.15">
      <c r="A131" s="244"/>
      <c r="B131" s="68">
        <v>110</v>
      </c>
      <c r="C131" s="213" t="s">
        <v>63</v>
      </c>
      <c r="D131" s="77" t="s">
        <v>719</v>
      </c>
      <c r="E131" s="21">
        <v>960.6</v>
      </c>
    </row>
    <row r="132" spans="1:5" s="32" customFormat="1" ht="24.95" customHeight="1" x14ac:dyDescent="0.15">
      <c r="A132" s="244"/>
      <c r="B132" s="68">
        <v>116</v>
      </c>
      <c r="C132" s="213" t="s">
        <v>63</v>
      </c>
      <c r="D132" s="77" t="s">
        <v>766</v>
      </c>
      <c r="E132" s="21">
        <v>1017</v>
      </c>
    </row>
    <row r="133" spans="1:5" s="32" customFormat="1" ht="24.95" customHeight="1" x14ac:dyDescent="0.15">
      <c r="A133" s="244"/>
      <c r="B133" s="68">
        <v>142</v>
      </c>
      <c r="C133" s="213" t="s">
        <v>1201</v>
      </c>
      <c r="D133" s="77" t="s">
        <v>767</v>
      </c>
      <c r="E133" s="21">
        <v>7855</v>
      </c>
    </row>
    <row r="134" spans="1:5" s="32" customFormat="1" ht="24.95" customHeight="1" x14ac:dyDescent="0.15">
      <c r="A134" s="244"/>
      <c r="B134" s="68">
        <v>121</v>
      </c>
      <c r="C134" s="213" t="s">
        <v>63</v>
      </c>
      <c r="D134" s="77" t="s">
        <v>1038</v>
      </c>
      <c r="E134" s="21">
        <v>1602.2</v>
      </c>
    </row>
    <row r="135" spans="1:5" s="44" customFormat="1" ht="24.95" customHeight="1" x14ac:dyDescent="0.15">
      <c r="A135" s="244"/>
      <c r="B135" s="68">
        <v>122</v>
      </c>
      <c r="C135" s="213" t="s">
        <v>63</v>
      </c>
      <c r="D135" s="77" t="s">
        <v>948</v>
      </c>
      <c r="E135" s="21">
        <v>986</v>
      </c>
    </row>
    <row r="136" spans="1:5" s="44" customFormat="1" ht="24.95" customHeight="1" x14ac:dyDescent="0.15">
      <c r="A136" s="244"/>
      <c r="B136" s="68">
        <v>122</v>
      </c>
      <c r="C136" s="213" t="s">
        <v>63</v>
      </c>
      <c r="D136" s="77" t="s">
        <v>949</v>
      </c>
      <c r="E136" s="21">
        <v>1174</v>
      </c>
    </row>
    <row r="137" spans="1:5" s="44" customFormat="1" ht="24.95" customHeight="1" x14ac:dyDescent="0.15">
      <c r="A137" s="244"/>
      <c r="B137" s="68">
        <v>123</v>
      </c>
      <c r="C137" s="213" t="s">
        <v>63</v>
      </c>
      <c r="D137" s="77" t="s">
        <v>950</v>
      </c>
      <c r="E137" s="21">
        <v>1776</v>
      </c>
    </row>
    <row r="138" spans="1:5" ht="24.95" customHeight="1" x14ac:dyDescent="0.15">
      <c r="A138" s="244" t="s">
        <v>125</v>
      </c>
      <c r="B138" s="68">
        <v>126</v>
      </c>
      <c r="C138" s="213" t="s">
        <v>63</v>
      </c>
      <c r="D138" s="77" t="s">
        <v>765</v>
      </c>
      <c r="E138" s="21">
        <v>4030</v>
      </c>
    </row>
    <row r="139" spans="1:5" ht="24.95" customHeight="1" x14ac:dyDescent="0.15">
      <c r="A139" s="244"/>
      <c r="B139" s="68">
        <v>127</v>
      </c>
      <c r="C139" s="213" t="s">
        <v>63</v>
      </c>
      <c r="D139" s="77" t="s">
        <v>915</v>
      </c>
      <c r="E139" s="21">
        <v>4100</v>
      </c>
    </row>
    <row r="140" spans="1:5" ht="24.95" customHeight="1" x14ac:dyDescent="0.15">
      <c r="A140" s="244"/>
      <c r="B140" s="68">
        <v>128</v>
      </c>
      <c r="C140" s="213" t="s">
        <v>63</v>
      </c>
      <c r="D140" s="77" t="s">
        <v>916</v>
      </c>
      <c r="E140" s="21">
        <v>60</v>
      </c>
    </row>
    <row r="141" spans="1:5" ht="24.95" customHeight="1" x14ac:dyDescent="0.15">
      <c r="A141" s="244"/>
      <c r="B141" s="68">
        <v>129</v>
      </c>
      <c r="C141" s="213" t="s">
        <v>63</v>
      </c>
      <c r="D141" s="77" t="s">
        <v>917</v>
      </c>
      <c r="E141" s="21">
        <v>133</v>
      </c>
    </row>
    <row r="142" spans="1:5" ht="24.95" customHeight="1" x14ac:dyDescent="0.15">
      <c r="A142" s="244"/>
      <c r="B142" s="68">
        <v>130</v>
      </c>
      <c r="C142" s="213" t="s">
        <v>63</v>
      </c>
      <c r="D142" s="77" t="s">
        <v>918</v>
      </c>
      <c r="E142" s="21">
        <v>344</v>
      </c>
    </row>
    <row r="143" spans="1:5" ht="24.95" customHeight="1" x14ac:dyDescent="0.15">
      <c r="A143" s="244"/>
      <c r="B143" s="68">
        <v>131</v>
      </c>
      <c r="C143" s="213" t="s">
        <v>63</v>
      </c>
      <c r="D143" s="77" t="s">
        <v>919</v>
      </c>
      <c r="E143" s="21">
        <v>164</v>
      </c>
    </row>
    <row r="144" spans="1:5" ht="24.95" customHeight="1" x14ac:dyDescent="0.15">
      <c r="A144" s="244"/>
      <c r="B144" s="68">
        <v>143</v>
      </c>
      <c r="C144" s="213" t="s">
        <v>63</v>
      </c>
      <c r="D144" s="77" t="s">
        <v>997</v>
      </c>
      <c r="E144" s="21">
        <v>1541</v>
      </c>
    </row>
    <row r="145" spans="1:5" ht="24.95" customHeight="1" x14ac:dyDescent="0.15">
      <c r="A145" s="244"/>
      <c r="B145" s="68">
        <v>144</v>
      </c>
      <c r="C145" s="213" t="s">
        <v>63</v>
      </c>
      <c r="D145" s="77" t="s">
        <v>998</v>
      </c>
      <c r="E145" s="21">
        <v>9227</v>
      </c>
    </row>
    <row r="146" spans="1:5" s="174" customFormat="1" ht="24.95" customHeight="1" x14ac:dyDescent="0.15">
      <c r="A146" s="244"/>
      <c r="B146" s="68" t="s">
        <v>951</v>
      </c>
      <c r="C146" s="213" t="s">
        <v>63</v>
      </c>
      <c r="D146" s="77" t="s">
        <v>952</v>
      </c>
      <c r="E146" s="21">
        <v>9096</v>
      </c>
    </row>
    <row r="147" spans="1:5" s="174" customFormat="1" ht="24.95" customHeight="1" x14ac:dyDescent="0.15">
      <c r="A147" s="244"/>
      <c r="B147" s="68" t="s">
        <v>953</v>
      </c>
      <c r="C147" s="213" t="s">
        <v>63</v>
      </c>
      <c r="D147" s="77" t="s">
        <v>954</v>
      </c>
      <c r="E147" s="21">
        <v>880</v>
      </c>
    </row>
    <row r="148" spans="1:5" s="174" customFormat="1" ht="24.95" customHeight="1" x14ac:dyDescent="0.15">
      <c r="A148" s="244"/>
      <c r="B148" s="68">
        <v>146</v>
      </c>
      <c r="C148" s="213" t="s">
        <v>63</v>
      </c>
      <c r="D148" s="77" t="s">
        <v>1195</v>
      </c>
      <c r="E148" s="21">
        <v>670.9</v>
      </c>
    </row>
    <row r="149" spans="1:5" s="174" customFormat="1" ht="24.95" customHeight="1" x14ac:dyDescent="0.15">
      <c r="A149" s="245"/>
      <c r="B149" s="68">
        <v>155</v>
      </c>
      <c r="C149" s="213" t="s">
        <v>63</v>
      </c>
      <c r="D149" s="77" t="s">
        <v>1197</v>
      </c>
      <c r="E149" s="21">
        <v>7317</v>
      </c>
    </row>
    <row r="150" spans="1:5" s="180" customFormat="1" ht="24.95" customHeight="1" x14ac:dyDescent="0.3">
      <c r="A150" s="175"/>
      <c r="B150" s="176"/>
      <c r="C150" s="177"/>
      <c r="D150" s="178"/>
      <c r="E150" s="179"/>
    </row>
  </sheetData>
  <mergeCells count="11">
    <mergeCell ref="A107:A111"/>
    <mergeCell ref="A112:A137"/>
    <mergeCell ref="A138:A149"/>
    <mergeCell ref="A61:A75"/>
    <mergeCell ref="A77:A85"/>
    <mergeCell ref="A86:A105"/>
    <mergeCell ref="A6:A20"/>
    <mergeCell ref="A21:A31"/>
    <mergeCell ref="A33:A59"/>
    <mergeCell ref="A1:E1"/>
    <mergeCell ref="A2:E2"/>
  </mergeCells>
  <phoneticPr fontId="2" type="noConversion"/>
  <printOptions horizontalCentered="1"/>
  <pageMargins left="0.59055118110236227" right="0.39370078740157483" top="0.59055118110236227" bottom="0.59055118110236227" header="0.39370078740157483" footer="0.39370078740157483"/>
  <pageSetup paperSize="9" fitToHeight="0" orientation="portrait" r:id="rId1"/>
  <rowBreaks count="3" manualBreakCount="3">
    <brk id="31" max="4" man="1"/>
    <brk id="59" max="4" man="1"/>
    <brk id="85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view="pageBreakPreview" zoomScaleNormal="100" zoomScaleSheetLayoutView="100" workbookViewId="0">
      <selection activeCell="B6" sqref="B6"/>
    </sheetView>
  </sheetViews>
  <sheetFormatPr defaultRowHeight="13.5" x14ac:dyDescent="0.15"/>
  <cols>
    <col min="1" max="1" width="12.21875" style="32" customWidth="1"/>
    <col min="2" max="2" width="7.5546875" style="106" customWidth="1"/>
    <col min="3" max="3" width="14.88671875" style="107" customWidth="1"/>
    <col min="4" max="4" width="8.21875" style="32" customWidth="1"/>
    <col min="5" max="5" width="16.33203125" style="32" customWidth="1"/>
    <col min="6" max="6" width="8.88671875" style="32"/>
    <col min="7" max="7" width="12.109375" style="32" customWidth="1"/>
    <col min="8" max="8" width="7.88671875" style="32" customWidth="1"/>
    <col min="9" max="9" width="17.109375" style="32" customWidth="1"/>
    <col min="10" max="10" width="13.109375" style="32" customWidth="1"/>
    <col min="11" max="11" width="8.88671875" style="32"/>
    <col min="12" max="12" width="21.21875" style="32" customWidth="1"/>
    <col min="13" max="16384" width="8.88671875" style="32"/>
  </cols>
  <sheetData>
    <row r="1" spans="1:12" s="3" customFormat="1" ht="30" customHeight="1" x14ac:dyDescent="0.4">
      <c r="A1" s="246" t="s">
        <v>235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2" s="8" customFormat="1" ht="30" customHeight="1" x14ac:dyDescent="0.3">
      <c r="A2" s="212" t="s">
        <v>148</v>
      </c>
      <c r="B2" s="4"/>
      <c r="C2" s="5"/>
      <c r="D2" s="6"/>
      <c r="E2" s="7"/>
      <c r="F2" s="7"/>
      <c r="G2" s="7"/>
      <c r="H2" s="105"/>
      <c r="I2" s="260" t="s">
        <v>1210</v>
      </c>
      <c r="J2" s="260"/>
    </row>
    <row r="3" spans="1:12" s="8" customFormat="1" ht="30" customHeight="1" x14ac:dyDescent="0.3">
      <c r="A3" s="247" t="s">
        <v>145</v>
      </c>
      <c r="B3" s="249" t="s">
        <v>22</v>
      </c>
      <c r="C3" s="250"/>
      <c r="D3" s="251" t="s">
        <v>23</v>
      </c>
      <c r="E3" s="250"/>
      <c r="F3" s="251" t="s">
        <v>31</v>
      </c>
      <c r="G3" s="250"/>
      <c r="H3" s="251" t="s">
        <v>32</v>
      </c>
      <c r="I3" s="250"/>
      <c r="J3" s="252" t="s">
        <v>234</v>
      </c>
    </row>
    <row r="4" spans="1:12" s="8" customFormat="1" ht="30" customHeight="1" x14ac:dyDescent="0.3">
      <c r="A4" s="248"/>
      <c r="B4" s="78" t="s">
        <v>139</v>
      </c>
      <c r="C4" s="78" t="s">
        <v>65</v>
      </c>
      <c r="D4" s="78" t="s">
        <v>139</v>
      </c>
      <c r="E4" s="78" t="s">
        <v>65</v>
      </c>
      <c r="F4" s="78" t="s">
        <v>139</v>
      </c>
      <c r="G4" s="78" t="s">
        <v>65</v>
      </c>
      <c r="H4" s="78" t="s">
        <v>139</v>
      </c>
      <c r="I4" s="78" t="s">
        <v>65</v>
      </c>
      <c r="J4" s="253"/>
    </row>
    <row r="5" spans="1:12" s="8" customFormat="1" ht="30" customHeight="1" x14ac:dyDescent="0.3">
      <c r="A5" s="108" t="s">
        <v>147</v>
      </c>
      <c r="B5" s="108">
        <f>SUM(B7:B11)</f>
        <v>328</v>
      </c>
      <c r="C5" s="109">
        <f>ROUND(C6/1000,7)</f>
        <v>749.41470000000004</v>
      </c>
      <c r="D5" s="108">
        <f>D6</f>
        <v>304</v>
      </c>
      <c r="E5" s="109">
        <f>ROUND(E6/1000,10)</f>
        <v>679.76980000000003</v>
      </c>
      <c r="F5" s="108">
        <f>F6</f>
        <v>18</v>
      </c>
      <c r="G5" s="109">
        <f>ROUND(G6/1000,10)</f>
        <v>59.3979</v>
      </c>
      <c r="H5" s="108">
        <f>H6</f>
        <v>6</v>
      </c>
      <c r="I5" s="109">
        <f>ROUND(I6/1000,10)</f>
        <v>10.247</v>
      </c>
      <c r="J5" s="108"/>
    </row>
    <row r="6" spans="1:12" s="8" customFormat="1" ht="30" customHeight="1" x14ac:dyDescent="0.3">
      <c r="A6" s="70" t="s">
        <v>179</v>
      </c>
      <c r="B6" s="70">
        <f t="shared" ref="B6:I6" si="0">SUM(B7:B11)</f>
        <v>328</v>
      </c>
      <c r="C6" s="71">
        <f t="shared" si="0"/>
        <v>749414.70000000007</v>
      </c>
      <c r="D6" s="70">
        <f t="shared" si="0"/>
        <v>304</v>
      </c>
      <c r="E6" s="71">
        <f t="shared" si="0"/>
        <v>679769.8</v>
      </c>
      <c r="F6" s="70">
        <f t="shared" si="0"/>
        <v>18</v>
      </c>
      <c r="G6" s="71">
        <f t="shared" si="0"/>
        <v>59397.9</v>
      </c>
      <c r="H6" s="70">
        <f t="shared" si="0"/>
        <v>6</v>
      </c>
      <c r="I6" s="71">
        <f t="shared" si="0"/>
        <v>10247</v>
      </c>
      <c r="J6" s="70"/>
      <c r="L6" s="14"/>
    </row>
    <row r="7" spans="1:12" s="8" customFormat="1" ht="30" customHeight="1" x14ac:dyDescent="0.3">
      <c r="A7" s="110" t="s">
        <v>144</v>
      </c>
      <c r="B7" s="110">
        <f t="shared" ref="B7:C11" si="1">SUM(D7+F7+H7)</f>
        <v>59</v>
      </c>
      <c r="C7" s="76">
        <f t="shared" si="1"/>
        <v>123911.00000000001</v>
      </c>
      <c r="D7" s="110">
        <f>'어린이공원(중구)'!$C$5</f>
        <v>58</v>
      </c>
      <c r="E7" s="76">
        <f>'어린이공원(중구)'!$E$5</f>
        <v>116176.10000000002</v>
      </c>
      <c r="F7" s="110">
        <f>'어린이공원(중구)'!$C$69</f>
        <v>1</v>
      </c>
      <c r="G7" s="76">
        <f>'어린이공원(중구)'!$E$69</f>
        <v>7734.9</v>
      </c>
      <c r="H7" s="110">
        <v>0</v>
      </c>
      <c r="I7" s="76">
        <v>0</v>
      </c>
      <c r="J7" s="110"/>
    </row>
    <row r="8" spans="1:12" s="8" customFormat="1" ht="30" customHeight="1" x14ac:dyDescent="0.3">
      <c r="A8" s="110" t="s">
        <v>143</v>
      </c>
      <c r="B8" s="110">
        <f t="shared" si="1"/>
        <v>87</v>
      </c>
      <c r="C8" s="76">
        <f t="shared" si="1"/>
        <v>215117.50000000003</v>
      </c>
      <c r="D8" s="110">
        <f>'어린이공원(남구)'!$C$5</f>
        <v>83</v>
      </c>
      <c r="E8" s="76">
        <f>'어린이공원(남구)'!$E$5</f>
        <v>198688.40000000002</v>
      </c>
      <c r="F8" s="110">
        <f>'어린이공원(남구)'!C95</f>
        <v>4</v>
      </c>
      <c r="G8" s="76">
        <f>'어린이공원(남구)'!E95</f>
        <v>16429.099999999999</v>
      </c>
      <c r="H8" s="110">
        <v>0</v>
      </c>
      <c r="I8" s="76">
        <v>0</v>
      </c>
      <c r="J8" s="110"/>
    </row>
    <row r="9" spans="1:12" s="8" customFormat="1" ht="30" customHeight="1" x14ac:dyDescent="0.3">
      <c r="A9" s="110" t="s">
        <v>142</v>
      </c>
      <c r="B9" s="110">
        <f t="shared" si="1"/>
        <v>42</v>
      </c>
      <c r="C9" s="76">
        <f t="shared" si="1"/>
        <v>110006.9</v>
      </c>
      <c r="D9" s="110">
        <f>'어린이공원(동구)'!$C$5</f>
        <v>42</v>
      </c>
      <c r="E9" s="76">
        <f>'어린이공원(동구)'!$E$5</f>
        <v>110006.9</v>
      </c>
      <c r="F9" s="110">
        <v>0</v>
      </c>
      <c r="G9" s="76">
        <v>0</v>
      </c>
      <c r="H9" s="110">
        <v>0</v>
      </c>
      <c r="I9" s="76">
        <v>0</v>
      </c>
      <c r="J9" s="110"/>
    </row>
    <row r="10" spans="1:12" s="8" customFormat="1" ht="30" customHeight="1" x14ac:dyDescent="0.3">
      <c r="A10" s="110" t="s">
        <v>141</v>
      </c>
      <c r="B10" s="110">
        <f t="shared" si="1"/>
        <v>47</v>
      </c>
      <c r="C10" s="76">
        <f t="shared" si="1"/>
        <v>112383.9</v>
      </c>
      <c r="D10" s="110">
        <f>'어린이공원(북구)'!$C$5</f>
        <v>39</v>
      </c>
      <c r="E10" s="76">
        <f>'어린이공원(북구)'!$E$5</f>
        <v>90606.9</v>
      </c>
      <c r="F10" s="110">
        <f>'어린이공원(북구)'!$C$49</f>
        <v>8</v>
      </c>
      <c r="G10" s="76">
        <f>'어린이공원(북구)'!$E$49</f>
        <v>21777</v>
      </c>
      <c r="H10" s="110">
        <v>0</v>
      </c>
      <c r="I10" s="76">
        <v>0</v>
      </c>
      <c r="J10" s="110"/>
    </row>
    <row r="11" spans="1:12" s="8" customFormat="1" ht="30" customHeight="1" x14ac:dyDescent="0.3">
      <c r="A11" s="110" t="s">
        <v>125</v>
      </c>
      <c r="B11" s="110">
        <f>SUM(D11+F11+H11)</f>
        <v>93</v>
      </c>
      <c r="C11" s="76">
        <f t="shared" si="1"/>
        <v>187995.40000000002</v>
      </c>
      <c r="D11" s="110">
        <f>'어린이공원(울주군)'!$C$5</f>
        <v>82</v>
      </c>
      <c r="E11" s="76">
        <f>'어린이공원(울주군)'!$E$5</f>
        <v>164291.50000000003</v>
      </c>
      <c r="F11" s="110">
        <f>'어린이공원(울주군)'!C94</f>
        <v>5</v>
      </c>
      <c r="G11" s="76">
        <f>'어린이공원(울주군)'!E94</f>
        <v>13456.9</v>
      </c>
      <c r="H11" s="110">
        <f>'어린이공원(울주군)'!C103</f>
        <v>6</v>
      </c>
      <c r="I11" s="76">
        <f>'어린이공원(울주군)'!E103</f>
        <v>10247</v>
      </c>
      <c r="J11" s="110"/>
    </row>
    <row r="12" spans="1:12" s="9" customFormat="1" ht="24.95" customHeight="1" x14ac:dyDescent="0.25">
      <c r="A12" s="11"/>
      <c r="B12" s="11"/>
      <c r="C12" s="12"/>
      <c r="D12" s="13"/>
    </row>
  </sheetData>
  <mergeCells count="8">
    <mergeCell ref="A1:J1"/>
    <mergeCell ref="I2:J2"/>
    <mergeCell ref="A3:A4"/>
    <mergeCell ref="B3:C3"/>
    <mergeCell ref="D3:E3"/>
    <mergeCell ref="F3:G3"/>
    <mergeCell ref="H3:I3"/>
    <mergeCell ref="J3:J4"/>
  </mergeCells>
  <phoneticPr fontId="2" type="noConversion"/>
  <printOptions horizontalCentered="1"/>
  <pageMargins left="0.59055118110236227" right="0.39370078740157483" top="0.59055118110236227" bottom="0.59055118110236227" header="0.39370078740157483" footer="0.39370078740157483"/>
  <pageSetup paperSize="9" orientation="landscape" r:id="rId1"/>
  <ignoredErrors>
    <ignoredError sqref="E5:F5 G5:H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view="pageBreakPreview" zoomScaleNormal="100" zoomScaleSheetLayoutView="100" workbookViewId="0">
      <selection sqref="A1:E1"/>
    </sheetView>
  </sheetViews>
  <sheetFormatPr defaultRowHeight="11.25" x14ac:dyDescent="0.15"/>
  <cols>
    <col min="1" max="2" width="5.77734375" style="33" customWidth="1"/>
    <col min="3" max="3" width="23.77734375" style="111" customWidth="1"/>
    <col min="4" max="4" width="18.77734375" style="111" customWidth="1"/>
    <col min="5" max="5" width="12.77734375" style="112" customWidth="1"/>
    <col min="6" max="7" width="8.5546875" style="33" customWidth="1"/>
    <col min="8" max="8" width="10.77734375" style="33" customWidth="1"/>
    <col min="9" max="9" width="8.5546875" style="33" customWidth="1"/>
    <col min="10" max="10" width="10.77734375" style="33" customWidth="1"/>
    <col min="11" max="11" width="8.5546875" style="33" customWidth="1"/>
    <col min="12" max="12" width="10.77734375" style="33" customWidth="1"/>
    <col min="13" max="16384" width="8.88671875" style="33"/>
  </cols>
  <sheetData>
    <row r="1" spans="1:5" ht="30" customHeight="1" x14ac:dyDescent="0.15">
      <c r="A1" s="256" t="s">
        <v>180</v>
      </c>
      <c r="B1" s="256"/>
      <c r="C1" s="256"/>
      <c r="D1" s="256"/>
      <c r="E1" s="256"/>
    </row>
    <row r="2" spans="1:5" ht="24.95" customHeight="1" x14ac:dyDescent="0.15">
      <c r="A2" s="223"/>
      <c r="B2" s="223"/>
      <c r="C2" s="223"/>
      <c r="D2" s="261" t="s">
        <v>106</v>
      </c>
      <c r="E2" s="262">
        <f>SUM(C5+C69)</f>
        <v>59</v>
      </c>
    </row>
    <row r="3" spans="1:5" s="1" customFormat="1" ht="24.95" customHeight="1" x14ac:dyDescent="0.15">
      <c r="B3" s="257" t="s">
        <v>23</v>
      </c>
      <c r="C3" s="257"/>
    </row>
    <row r="4" spans="1:5" s="49" customFormat="1" ht="24.95" customHeight="1" x14ac:dyDescent="0.15">
      <c r="A4" s="117" t="s">
        <v>161</v>
      </c>
      <c r="B4" s="144" t="s">
        <v>21</v>
      </c>
      <c r="C4" s="144" t="s">
        <v>28</v>
      </c>
      <c r="D4" s="144" t="s">
        <v>29</v>
      </c>
      <c r="E4" s="118" t="s">
        <v>30</v>
      </c>
    </row>
    <row r="5" spans="1:5" s="49" customFormat="1" ht="24.95" customHeight="1" x14ac:dyDescent="0.15">
      <c r="A5" s="142"/>
      <c r="B5" s="142" t="s">
        <v>22</v>
      </c>
      <c r="C5" s="131">
        <f>COUNT(B6:B22,B23:B43,B44:B61,B62:B66)</f>
        <v>58</v>
      </c>
      <c r="D5" s="145" t="s">
        <v>27</v>
      </c>
      <c r="E5" s="101">
        <f>SUM(E6:E22,E23:E43,E44:E61,E62:E66)</f>
        <v>116176.10000000002</v>
      </c>
    </row>
    <row r="6" spans="1:5" s="49" customFormat="1" ht="24.95" customHeight="1" x14ac:dyDescent="0.15">
      <c r="A6" s="119">
        <v>1</v>
      </c>
      <c r="B6" s="119">
        <v>1</v>
      </c>
      <c r="C6" s="121" t="s">
        <v>181</v>
      </c>
      <c r="D6" s="121" t="s">
        <v>182</v>
      </c>
      <c r="E6" s="21">
        <v>1518.1</v>
      </c>
    </row>
    <row r="7" spans="1:5" s="49" customFormat="1" ht="24.95" customHeight="1" x14ac:dyDescent="0.15">
      <c r="A7" s="119">
        <v>2</v>
      </c>
      <c r="B7" s="119">
        <v>2</v>
      </c>
      <c r="C7" s="121" t="s">
        <v>183</v>
      </c>
      <c r="D7" s="121" t="s">
        <v>184</v>
      </c>
      <c r="E7" s="21">
        <v>1511.9</v>
      </c>
    </row>
    <row r="8" spans="1:5" s="49" customFormat="1" ht="24.95" customHeight="1" x14ac:dyDescent="0.15">
      <c r="A8" s="119">
        <v>3</v>
      </c>
      <c r="B8" s="119">
        <v>3</v>
      </c>
      <c r="C8" s="121" t="s">
        <v>185</v>
      </c>
      <c r="D8" s="121" t="s">
        <v>186</v>
      </c>
      <c r="E8" s="21">
        <v>1502.8</v>
      </c>
    </row>
    <row r="9" spans="1:5" s="49" customFormat="1" ht="24.95" customHeight="1" x14ac:dyDescent="0.15">
      <c r="A9" s="119">
        <v>4</v>
      </c>
      <c r="B9" s="119">
        <v>4</v>
      </c>
      <c r="C9" s="121" t="s">
        <v>187</v>
      </c>
      <c r="D9" s="121" t="s">
        <v>188</v>
      </c>
      <c r="E9" s="21">
        <v>1748.6</v>
      </c>
    </row>
    <row r="10" spans="1:5" s="49" customFormat="1" ht="24.95" customHeight="1" x14ac:dyDescent="0.15">
      <c r="A10" s="119">
        <v>5</v>
      </c>
      <c r="B10" s="119">
        <v>5</v>
      </c>
      <c r="C10" s="121" t="s">
        <v>189</v>
      </c>
      <c r="D10" s="121" t="s">
        <v>190</v>
      </c>
      <c r="E10" s="21">
        <v>2827</v>
      </c>
    </row>
    <row r="11" spans="1:5" s="49" customFormat="1" ht="24.95" customHeight="1" x14ac:dyDescent="0.15">
      <c r="A11" s="119">
        <v>6</v>
      </c>
      <c r="B11" s="119">
        <v>6</v>
      </c>
      <c r="C11" s="121" t="s">
        <v>191</v>
      </c>
      <c r="D11" s="121" t="s">
        <v>192</v>
      </c>
      <c r="E11" s="21">
        <v>1535.5</v>
      </c>
    </row>
    <row r="12" spans="1:5" s="49" customFormat="1" ht="24.95" customHeight="1" x14ac:dyDescent="0.15">
      <c r="A12" s="119">
        <v>7</v>
      </c>
      <c r="B12" s="119">
        <v>7</v>
      </c>
      <c r="C12" s="121" t="s">
        <v>193</v>
      </c>
      <c r="D12" s="121" t="s">
        <v>194</v>
      </c>
      <c r="E12" s="21">
        <v>2996.3</v>
      </c>
    </row>
    <row r="13" spans="1:5" s="49" customFormat="1" ht="24.95" customHeight="1" x14ac:dyDescent="0.15">
      <c r="A13" s="119">
        <v>8</v>
      </c>
      <c r="B13" s="119">
        <v>8</v>
      </c>
      <c r="C13" s="121" t="s">
        <v>195</v>
      </c>
      <c r="D13" s="121" t="s">
        <v>562</v>
      </c>
      <c r="E13" s="21">
        <v>2024</v>
      </c>
    </row>
    <row r="14" spans="1:5" s="49" customFormat="1" ht="24.95" customHeight="1" x14ac:dyDescent="0.15">
      <c r="A14" s="119">
        <v>9</v>
      </c>
      <c r="B14" s="119">
        <v>9</v>
      </c>
      <c r="C14" s="121" t="s">
        <v>196</v>
      </c>
      <c r="D14" s="121" t="s">
        <v>563</v>
      </c>
      <c r="E14" s="21">
        <v>2400</v>
      </c>
    </row>
    <row r="15" spans="1:5" s="49" customFormat="1" ht="24.95" customHeight="1" x14ac:dyDescent="0.15">
      <c r="A15" s="119">
        <v>10</v>
      </c>
      <c r="B15" s="119">
        <v>10</v>
      </c>
      <c r="C15" s="121" t="s">
        <v>197</v>
      </c>
      <c r="D15" s="121" t="s">
        <v>564</v>
      </c>
      <c r="E15" s="21">
        <v>2156</v>
      </c>
    </row>
    <row r="16" spans="1:5" s="49" customFormat="1" ht="24.95" customHeight="1" x14ac:dyDescent="0.15">
      <c r="A16" s="119">
        <v>11</v>
      </c>
      <c r="B16" s="119">
        <v>11</v>
      </c>
      <c r="C16" s="121" t="s">
        <v>198</v>
      </c>
      <c r="D16" s="121" t="s">
        <v>565</v>
      </c>
      <c r="E16" s="21">
        <v>2150</v>
      </c>
    </row>
    <row r="17" spans="1:5" s="49" customFormat="1" ht="24.95" customHeight="1" x14ac:dyDescent="0.15">
      <c r="A17" s="119">
        <v>12</v>
      </c>
      <c r="B17" s="119">
        <v>12</v>
      </c>
      <c r="C17" s="121" t="s">
        <v>199</v>
      </c>
      <c r="D17" s="121" t="s">
        <v>566</v>
      </c>
      <c r="E17" s="21">
        <v>2259</v>
      </c>
    </row>
    <row r="18" spans="1:5" s="49" customFormat="1" ht="24.95" customHeight="1" x14ac:dyDescent="0.15">
      <c r="A18" s="119">
        <v>13</v>
      </c>
      <c r="B18" s="119">
        <v>13</v>
      </c>
      <c r="C18" s="121" t="s">
        <v>200</v>
      </c>
      <c r="D18" s="121" t="s">
        <v>567</v>
      </c>
      <c r="E18" s="21">
        <v>2150</v>
      </c>
    </row>
    <row r="19" spans="1:5" s="49" customFormat="1" ht="24.95" customHeight="1" x14ac:dyDescent="0.15">
      <c r="A19" s="119">
        <v>14</v>
      </c>
      <c r="B19" s="119">
        <v>14</v>
      </c>
      <c r="C19" s="121" t="s">
        <v>201</v>
      </c>
      <c r="D19" s="121" t="s">
        <v>202</v>
      </c>
      <c r="E19" s="21">
        <v>2150</v>
      </c>
    </row>
    <row r="20" spans="1:5" s="49" customFormat="1" ht="24.95" customHeight="1" x14ac:dyDescent="0.15">
      <c r="A20" s="119">
        <v>15</v>
      </c>
      <c r="B20" s="119">
        <v>15</v>
      </c>
      <c r="C20" s="121" t="s">
        <v>203</v>
      </c>
      <c r="D20" s="121" t="s">
        <v>568</v>
      </c>
      <c r="E20" s="21">
        <v>2040</v>
      </c>
    </row>
    <row r="21" spans="1:5" s="49" customFormat="1" ht="24.95" customHeight="1" x14ac:dyDescent="0.15">
      <c r="A21" s="117" t="s">
        <v>161</v>
      </c>
      <c r="B21" s="144" t="s">
        <v>21</v>
      </c>
      <c r="C21" s="144" t="s">
        <v>28</v>
      </c>
      <c r="D21" s="144" t="s">
        <v>29</v>
      </c>
      <c r="E21" s="118" t="s">
        <v>30</v>
      </c>
    </row>
    <row r="22" spans="1:5" s="49" customFormat="1" ht="24.95" customHeight="1" x14ac:dyDescent="0.15">
      <c r="A22" s="119">
        <v>16</v>
      </c>
      <c r="B22" s="119">
        <v>16</v>
      </c>
      <c r="C22" s="121" t="s">
        <v>204</v>
      </c>
      <c r="D22" s="121" t="s">
        <v>569</v>
      </c>
      <c r="E22" s="21">
        <v>4580</v>
      </c>
    </row>
    <row r="23" spans="1:5" s="49" customFormat="1" ht="24.95" customHeight="1" x14ac:dyDescent="0.15">
      <c r="A23" s="119">
        <v>17</v>
      </c>
      <c r="B23" s="119">
        <v>17</v>
      </c>
      <c r="C23" s="121" t="s">
        <v>205</v>
      </c>
      <c r="D23" s="121" t="s">
        <v>570</v>
      </c>
      <c r="E23" s="21">
        <v>2681</v>
      </c>
    </row>
    <row r="24" spans="1:5" s="49" customFormat="1" ht="24.95" customHeight="1" x14ac:dyDescent="0.15">
      <c r="A24" s="119">
        <v>18</v>
      </c>
      <c r="B24" s="119">
        <v>18</v>
      </c>
      <c r="C24" s="121" t="s">
        <v>206</v>
      </c>
      <c r="D24" s="121" t="s">
        <v>571</v>
      </c>
      <c r="E24" s="21">
        <v>2613.9</v>
      </c>
    </row>
    <row r="25" spans="1:5" s="49" customFormat="1" ht="24.95" customHeight="1" x14ac:dyDescent="0.15">
      <c r="A25" s="119">
        <v>19</v>
      </c>
      <c r="B25" s="119">
        <v>19</v>
      </c>
      <c r="C25" s="121" t="s">
        <v>207</v>
      </c>
      <c r="D25" s="121" t="s">
        <v>572</v>
      </c>
      <c r="E25" s="21">
        <v>2617.4</v>
      </c>
    </row>
    <row r="26" spans="1:5" s="49" customFormat="1" ht="24.95" customHeight="1" x14ac:dyDescent="0.15">
      <c r="A26" s="119">
        <v>36</v>
      </c>
      <c r="B26" s="119">
        <v>20</v>
      </c>
      <c r="C26" s="121" t="s">
        <v>208</v>
      </c>
      <c r="D26" s="121" t="s">
        <v>573</v>
      </c>
      <c r="E26" s="21">
        <v>1750.5</v>
      </c>
    </row>
    <row r="27" spans="1:5" s="49" customFormat="1" ht="24.95" customHeight="1" x14ac:dyDescent="0.15">
      <c r="A27" s="119">
        <v>37</v>
      </c>
      <c r="B27" s="119">
        <v>21</v>
      </c>
      <c r="C27" s="121" t="s">
        <v>209</v>
      </c>
      <c r="D27" s="121" t="s">
        <v>210</v>
      </c>
      <c r="E27" s="21">
        <v>1633</v>
      </c>
    </row>
    <row r="28" spans="1:5" s="49" customFormat="1" ht="24.95" customHeight="1" x14ac:dyDescent="0.15">
      <c r="A28" s="119">
        <v>38</v>
      </c>
      <c r="B28" s="119">
        <v>22</v>
      </c>
      <c r="C28" s="121" t="s">
        <v>211</v>
      </c>
      <c r="D28" s="121" t="s">
        <v>574</v>
      </c>
      <c r="E28" s="21">
        <v>1770.4</v>
      </c>
    </row>
    <row r="29" spans="1:5" s="49" customFormat="1" ht="24.95" customHeight="1" x14ac:dyDescent="0.15">
      <c r="A29" s="119">
        <v>39</v>
      </c>
      <c r="B29" s="119">
        <v>23</v>
      </c>
      <c r="C29" s="121" t="s">
        <v>212</v>
      </c>
      <c r="D29" s="121" t="s">
        <v>213</v>
      </c>
      <c r="E29" s="21">
        <v>1657.5</v>
      </c>
    </row>
    <row r="30" spans="1:5" s="49" customFormat="1" ht="24.95" customHeight="1" x14ac:dyDescent="0.15">
      <c r="A30" s="119">
        <v>40</v>
      </c>
      <c r="B30" s="119">
        <v>24</v>
      </c>
      <c r="C30" s="121" t="s">
        <v>214</v>
      </c>
      <c r="D30" s="121" t="s">
        <v>575</v>
      </c>
      <c r="E30" s="21">
        <v>1508.3</v>
      </c>
    </row>
    <row r="31" spans="1:5" s="49" customFormat="1" ht="24.95" customHeight="1" x14ac:dyDescent="0.15">
      <c r="A31" s="119">
        <v>41</v>
      </c>
      <c r="B31" s="119">
        <v>25</v>
      </c>
      <c r="C31" s="121" t="s">
        <v>215</v>
      </c>
      <c r="D31" s="121" t="s">
        <v>576</v>
      </c>
      <c r="E31" s="21">
        <v>1649.2</v>
      </c>
    </row>
    <row r="32" spans="1:5" s="49" customFormat="1" ht="24.95" customHeight="1" x14ac:dyDescent="0.15">
      <c r="A32" s="119">
        <v>42</v>
      </c>
      <c r="B32" s="119">
        <v>26</v>
      </c>
      <c r="C32" s="121" t="s">
        <v>216</v>
      </c>
      <c r="D32" s="121" t="s">
        <v>577</v>
      </c>
      <c r="E32" s="21">
        <v>1649.2</v>
      </c>
    </row>
    <row r="33" spans="1:5" s="49" customFormat="1" ht="24.95" customHeight="1" x14ac:dyDescent="0.15">
      <c r="A33" s="119">
        <v>43</v>
      </c>
      <c r="B33" s="119">
        <v>27</v>
      </c>
      <c r="C33" s="121" t="s">
        <v>217</v>
      </c>
      <c r="D33" s="121" t="s">
        <v>578</v>
      </c>
      <c r="E33" s="21">
        <v>3080.6</v>
      </c>
    </row>
    <row r="34" spans="1:5" s="49" customFormat="1" ht="24.95" customHeight="1" x14ac:dyDescent="0.15">
      <c r="A34" s="119">
        <v>44</v>
      </c>
      <c r="B34" s="119">
        <v>28</v>
      </c>
      <c r="C34" s="121" t="s">
        <v>218</v>
      </c>
      <c r="D34" s="121" t="s">
        <v>579</v>
      </c>
      <c r="E34" s="21">
        <v>2030.9</v>
      </c>
    </row>
    <row r="35" spans="1:5" s="49" customFormat="1" ht="24.95" customHeight="1" x14ac:dyDescent="0.15">
      <c r="A35" s="119">
        <v>46</v>
      </c>
      <c r="B35" s="119">
        <v>29</v>
      </c>
      <c r="C35" s="122" t="s">
        <v>219</v>
      </c>
      <c r="D35" s="122" t="s">
        <v>220</v>
      </c>
      <c r="E35" s="21">
        <v>1500</v>
      </c>
    </row>
    <row r="36" spans="1:5" s="49" customFormat="1" ht="24.95" customHeight="1" x14ac:dyDescent="0.15">
      <c r="A36" s="119">
        <v>49</v>
      </c>
      <c r="B36" s="119">
        <v>30</v>
      </c>
      <c r="C36" s="121" t="s">
        <v>221</v>
      </c>
      <c r="D36" s="121" t="s">
        <v>580</v>
      </c>
      <c r="E36" s="21">
        <v>426.4</v>
      </c>
    </row>
    <row r="37" spans="1:5" s="49" customFormat="1" ht="24.95" customHeight="1" x14ac:dyDescent="0.15">
      <c r="A37" s="119">
        <v>50</v>
      </c>
      <c r="B37" s="143">
        <v>31</v>
      </c>
      <c r="C37" s="121" t="s">
        <v>753</v>
      </c>
      <c r="D37" s="121" t="s">
        <v>754</v>
      </c>
      <c r="E37" s="21">
        <v>1500</v>
      </c>
    </row>
    <row r="38" spans="1:5" s="49" customFormat="1" ht="24.95" customHeight="1" x14ac:dyDescent="0.15">
      <c r="A38" s="119">
        <v>51</v>
      </c>
      <c r="B38" s="143">
        <v>32</v>
      </c>
      <c r="C38" s="122" t="s">
        <v>222</v>
      </c>
      <c r="D38" s="122" t="s">
        <v>581</v>
      </c>
      <c r="E38" s="21">
        <v>1901.8</v>
      </c>
    </row>
    <row r="39" spans="1:5" s="49" customFormat="1" ht="24.95" customHeight="1" x14ac:dyDescent="0.15">
      <c r="A39" s="119">
        <v>52</v>
      </c>
      <c r="B39" s="143">
        <v>33</v>
      </c>
      <c r="C39" s="122" t="s">
        <v>223</v>
      </c>
      <c r="D39" s="122" t="s">
        <v>582</v>
      </c>
      <c r="E39" s="21">
        <v>2051.9</v>
      </c>
    </row>
    <row r="40" spans="1:5" s="49" customFormat="1" ht="24.95" customHeight="1" x14ac:dyDescent="0.15">
      <c r="A40" s="117" t="s">
        <v>161</v>
      </c>
      <c r="B40" s="144" t="s">
        <v>21</v>
      </c>
      <c r="C40" s="144" t="s">
        <v>28</v>
      </c>
      <c r="D40" s="144" t="s">
        <v>29</v>
      </c>
      <c r="E40" s="118" t="s">
        <v>30</v>
      </c>
    </row>
    <row r="41" spans="1:5" s="49" customFormat="1" ht="24.95" customHeight="1" x14ac:dyDescent="0.15">
      <c r="A41" s="119">
        <v>54</v>
      </c>
      <c r="B41" s="143">
        <v>34</v>
      </c>
      <c r="C41" s="122" t="s">
        <v>224</v>
      </c>
      <c r="D41" s="122" t="s">
        <v>583</v>
      </c>
      <c r="E41" s="21">
        <v>1200</v>
      </c>
    </row>
    <row r="42" spans="1:5" s="49" customFormat="1" ht="24.95" customHeight="1" x14ac:dyDescent="0.15">
      <c r="A42" s="119">
        <v>55</v>
      </c>
      <c r="B42" s="143">
        <v>35</v>
      </c>
      <c r="C42" s="122" t="s">
        <v>225</v>
      </c>
      <c r="D42" s="122" t="s">
        <v>584</v>
      </c>
      <c r="E42" s="21">
        <v>1200</v>
      </c>
    </row>
    <row r="43" spans="1:5" s="49" customFormat="1" ht="24.95" customHeight="1" x14ac:dyDescent="0.15">
      <c r="A43" s="119">
        <v>56</v>
      </c>
      <c r="B43" s="119">
        <v>36</v>
      </c>
      <c r="C43" s="123" t="s">
        <v>560</v>
      </c>
      <c r="D43" s="122" t="s">
        <v>561</v>
      </c>
      <c r="E43" s="90">
        <v>1653</v>
      </c>
    </row>
    <row r="44" spans="1:5" s="49" customFormat="1" ht="24.95" customHeight="1" x14ac:dyDescent="0.15">
      <c r="A44" s="119">
        <v>58</v>
      </c>
      <c r="B44" s="119">
        <v>37</v>
      </c>
      <c r="C44" s="122" t="s">
        <v>721</v>
      </c>
      <c r="D44" s="122" t="s">
        <v>722</v>
      </c>
      <c r="E44" s="21">
        <v>706.8</v>
      </c>
    </row>
    <row r="45" spans="1:5" s="49" customFormat="1" ht="24.95" customHeight="1" x14ac:dyDescent="0.15">
      <c r="A45" s="119">
        <v>60</v>
      </c>
      <c r="B45" s="119">
        <v>38</v>
      </c>
      <c r="C45" s="122" t="s">
        <v>723</v>
      </c>
      <c r="D45" s="122" t="s">
        <v>724</v>
      </c>
      <c r="E45" s="21">
        <v>996.6</v>
      </c>
    </row>
    <row r="46" spans="1:5" s="49" customFormat="1" ht="24.95" customHeight="1" x14ac:dyDescent="0.15">
      <c r="A46" s="119">
        <v>62</v>
      </c>
      <c r="B46" s="119">
        <v>39</v>
      </c>
      <c r="C46" s="121" t="s">
        <v>725</v>
      </c>
      <c r="D46" s="121" t="s">
        <v>726</v>
      </c>
      <c r="E46" s="21">
        <v>2098</v>
      </c>
    </row>
    <row r="47" spans="1:5" s="49" customFormat="1" ht="24.95" customHeight="1" x14ac:dyDescent="0.15">
      <c r="A47" s="119">
        <v>64</v>
      </c>
      <c r="B47" s="119">
        <v>40</v>
      </c>
      <c r="C47" s="122" t="s">
        <v>727</v>
      </c>
      <c r="D47" s="122" t="s">
        <v>728</v>
      </c>
      <c r="E47" s="21">
        <v>1653</v>
      </c>
    </row>
    <row r="48" spans="1:5" s="49" customFormat="1" ht="24.95" customHeight="1" x14ac:dyDescent="0.15">
      <c r="A48" s="119">
        <v>65</v>
      </c>
      <c r="B48" s="119">
        <v>41</v>
      </c>
      <c r="C48" s="122" t="s">
        <v>729</v>
      </c>
      <c r="D48" s="122" t="s">
        <v>730</v>
      </c>
      <c r="E48" s="21">
        <v>1653</v>
      </c>
    </row>
    <row r="49" spans="1:5" s="49" customFormat="1" ht="24.95" customHeight="1" x14ac:dyDescent="0.15">
      <c r="A49" s="119">
        <v>83</v>
      </c>
      <c r="B49" s="119">
        <v>42</v>
      </c>
      <c r="C49" s="121" t="s">
        <v>731</v>
      </c>
      <c r="D49" s="121" t="s">
        <v>732</v>
      </c>
      <c r="E49" s="21">
        <v>2037.1</v>
      </c>
    </row>
    <row r="50" spans="1:5" s="49" customFormat="1" ht="24.95" customHeight="1" x14ac:dyDescent="0.15">
      <c r="A50" s="119">
        <v>84</v>
      </c>
      <c r="B50" s="119">
        <v>43</v>
      </c>
      <c r="C50" s="121" t="s">
        <v>733</v>
      </c>
      <c r="D50" s="121" t="s">
        <v>734</v>
      </c>
      <c r="E50" s="21">
        <v>1840.1</v>
      </c>
    </row>
    <row r="51" spans="1:5" s="49" customFormat="1" ht="24.95" customHeight="1" x14ac:dyDescent="0.15">
      <c r="A51" s="119">
        <v>280</v>
      </c>
      <c r="B51" s="119">
        <v>44</v>
      </c>
      <c r="C51" s="121" t="s">
        <v>735</v>
      </c>
      <c r="D51" s="121" t="s">
        <v>736</v>
      </c>
      <c r="E51" s="21">
        <v>1943</v>
      </c>
    </row>
    <row r="52" spans="1:5" s="49" customFormat="1" ht="24.95" customHeight="1" x14ac:dyDescent="0.15">
      <c r="A52" s="119">
        <v>287</v>
      </c>
      <c r="B52" s="119">
        <v>45</v>
      </c>
      <c r="C52" s="121" t="s">
        <v>737</v>
      </c>
      <c r="D52" s="121" t="s">
        <v>738</v>
      </c>
      <c r="E52" s="21">
        <v>6656.8</v>
      </c>
    </row>
    <row r="53" spans="1:5" s="49" customFormat="1" ht="24.95" customHeight="1" x14ac:dyDescent="0.15">
      <c r="A53" s="119">
        <v>288</v>
      </c>
      <c r="B53" s="119">
        <v>46</v>
      </c>
      <c r="C53" s="121" t="s">
        <v>739</v>
      </c>
      <c r="D53" s="121" t="s">
        <v>740</v>
      </c>
      <c r="E53" s="21">
        <v>3015.7</v>
      </c>
    </row>
    <row r="54" spans="1:5" s="49" customFormat="1" ht="24.95" customHeight="1" x14ac:dyDescent="0.15">
      <c r="A54" s="119">
        <v>314</v>
      </c>
      <c r="B54" s="119">
        <v>47</v>
      </c>
      <c r="C54" s="122" t="s">
        <v>922</v>
      </c>
      <c r="D54" s="122" t="s">
        <v>1041</v>
      </c>
      <c r="E54" s="90">
        <v>3602.1</v>
      </c>
    </row>
    <row r="55" spans="1:5" s="49" customFormat="1" ht="24.95" customHeight="1" x14ac:dyDescent="0.15">
      <c r="A55" s="119">
        <v>315</v>
      </c>
      <c r="B55" s="119">
        <v>48</v>
      </c>
      <c r="C55" s="121" t="s">
        <v>741</v>
      </c>
      <c r="D55" s="121" t="s">
        <v>742</v>
      </c>
      <c r="E55" s="21">
        <v>2878.5</v>
      </c>
    </row>
    <row r="56" spans="1:5" s="49" customFormat="1" ht="24.95" customHeight="1" x14ac:dyDescent="0.15">
      <c r="A56" s="119">
        <v>319</v>
      </c>
      <c r="B56" s="119">
        <v>49</v>
      </c>
      <c r="C56" s="122" t="s">
        <v>743</v>
      </c>
      <c r="D56" s="122" t="s">
        <v>744</v>
      </c>
      <c r="E56" s="21">
        <v>2159.5</v>
      </c>
    </row>
    <row r="57" spans="1:5" s="49" customFormat="1" ht="24.95" customHeight="1" x14ac:dyDescent="0.15">
      <c r="A57" s="119">
        <v>328</v>
      </c>
      <c r="B57" s="119">
        <v>50</v>
      </c>
      <c r="C57" s="122" t="s">
        <v>976</v>
      </c>
      <c r="D57" s="122" t="s">
        <v>745</v>
      </c>
      <c r="E57" s="90">
        <v>1512</v>
      </c>
    </row>
    <row r="58" spans="1:5" s="49" customFormat="1" ht="24.95" customHeight="1" x14ac:dyDescent="0.15">
      <c r="A58" s="119">
        <v>329</v>
      </c>
      <c r="B58" s="119">
        <v>51</v>
      </c>
      <c r="C58" s="122" t="s">
        <v>977</v>
      </c>
      <c r="D58" s="122" t="s">
        <v>746</v>
      </c>
      <c r="E58" s="90">
        <v>1831.9</v>
      </c>
    </row>
    <row r="59" spans="1:5" s="49" customFormat="1" ht="24.95" customHeight="1" x14ac:dyDescent="0.15">
      <c r="A59" s="117" t="s">
        <v>161</v>
      </c>
      <c r="B59" s="144" t="s">
        <v>21</v>
      </c>
      <c r="C59" s="144" t="s">
        <v>28</v>
      </c>
      <c r="D59" s="144" t="s">
        <v>29</v>
      </c>
      <c r="E59" s="118" t="s">
        <v>30</v>
      </c>
    </row>
    <row r="60" spans="1:5" s="49" customFormat="1" ht="24.95" customHeight="1" x14ac:dyDescent="0.15">
      <c r="A60" s="119">
        <v>330</v>
      </c>
      <c r="B60" s="119">
        <v>52</v>
      </c>
      <c r="C60" s="122" t="s">
        <v>978</v>
      </c>
      <c r="D60" s="122" t="s">
        <v>747</v>
      </c>
      <c r="E60" s="90">
        <v>1567.9</v>
      </c>
    </row>
    <row r="61" spans="1:5" s="49" customFormat="1" ht="24.95" customHeight="1" x14ac:dyDescent="0.15">
      <c r="A61" s="143">
        <v>331</v>
      </c>
      <c r="B61" s="119">
        <v>53</v>
      </c>
      <c r="C61" s="122" t="s">
        <v>979</v>
      </c>
      <c r="D61" s="122" t="s">
        <v>748</v>
      </c>
      <c r="E61" s="90">
        <v>1552.5</v>
      </c>
    </row>
    <row r="62" spans="1:5" s="49" customFormat="1" ht="24.95" customHeight="1" x14ac:dyDescent="0.15">
      <c r="A62" s="119">
        <v>332</v>
      </c>
      <c r="B62" s="119">
        <v>54</v>
      </c>
      <c r="C62" s="122" t="s">
        <v>980</v>
      </c>
      <c r="D62" s="122" t="s">
        <v>749</v>
      </c>
      <c r="E62" s="90">
        <v>1581.5</v>
      </c>
    </row>
    <row r="63" spans="1:5" s="49" customFormat="1" ht="24.95" customHeight="1" x14ac:dyDescent="0.15">
      <c r="A63" s="119">
        <v>333</v>
      </c>
      <c r="B63" s="119">
        <v>55</v>
      </c>
      <c r="C63" s="122" t="s">
        <v>981</v>
      </c>
      <c r="D63" s="122" t="s">
        <v>750</v>
      </c>
      <c r="E63" s="90">
        <v>1543.6</v>
      </c>
    </row>
    <row r="64" spans="1:5" s="49" customFormat="1" ht="24.95" customHeight="1" x14ac:dyDescent="0.15">
      <c r="A64" s="119">
        <v>338</v>
      </c>
      <c r="B64" s="119">
        <v>56</v>
      </c>
      <c r="C64" s="122" t="s">
        <v>982</v>
      </c>
      <c r="D64" s="122" t="s">
        <v>751</v>
      </c>
      <c r="E64" s="90">
        <v>1520.5</v>
      </c>
    </row>
    <row r="65" spans="1:5" s="49" customFormat="1" ht="24.95" customHeight="1" x14ac:dyDescent="0.15">
      <c r="A65" s="119">
        <v>339</v>
      </c>
      <c r="B65" s="119">
        <v>57</v>
      </c>
      <c r="C65" s="122" t="s">
        <v>983</v>
      </c>
      <c r="D65" s="122" t="s">
        <v>752</v>
      </c>
      <c r="E65" s="90">
        <v>1500</v>
      </c>
    </row>
    <row r="66" spans="1:5" s="49" customFormat="1" ht="24.95" customHeight="1" x14ac:dyDescent="0.15">
      <c r="A66" s="119">
        <v>346</v>
      </c>
      <c r="B66" s="119">
        <v>58</v>
      </c>
      <c r="C66" s="123" t="s">
        <v>585</v>
      </c>
      <c r="D66" s="141" t="s">
        <v>1095</v>
      </c>
      <c r="E66" s="21">
        <v>701.8</v>
      </c>
    </row>
    <row r="67" spans="1:5" s="49" customFormat="1" ht="24.95" customHeight="1" x14ac:dyDescent="0.15">
      <c r="B67" s="254" t="s">
        <v>146</v>
      </c>
      <c r="C67" s="254"/>
      <c r="D67" s="125"/>
      <c r="E67" s="126"/>
    </row>
    <row r="68" spans="1:5" s="127" customFormat="1" ht="24.95" customHeight="1" x14ac:dyDescent="0.15">
      <c r="A68" s="117" t="s">
        <v>161</v>
      </c>
      <c r="B68" s="144" t="s">
        <v>21</v>
      </c>
      <c r="C68" s="144" t="s">
        <v>28</v>
      </c>
      <c r="D68" s="144" t="s">
        <v>29</v>
      </c>
      <c r="E68" s="118" t="s">
        <v>30</v>
      </c>
    </row>
    <row r="69" spans="1:5" s="49" customFormat="1" ht="24.95" customHeight="1" x14ac:dyDescent="0.15">
      <c r="A69" s="142"/>
      <c r="B69" s="142" t="s">
        <v>22</v>
      </c>
      <c r="C69" s="131">
        <f>COUNT(B71)</f>
        <v>1</v>
      </c>
      <c r="D69" s="145" t="s">
        <v>27</v>
      </c>
      <c r="E69" s="101">
        <f>SUM(E70:E71)</f>
        <v>7734.9</v>
      </c>
    </row>
    <row r="70" spans="1:5" s="49" customFormat="1" ht="24.95" customHeight="1" x14ac:dyDescent="0.15">
      <c r="A70" s="221">
        <v>346</v>
      </c>
      <c r="B70" s="119">
        <v>1</v>
      </c>
      <c r="C70" s="122" t="s">
        <v>1100</v>
      </c>
      <c r="D70" s="122" t="s">
        <v>1095</v>
      </c>
      <c r="E70" s="21">
        <v>868.9</v>
      </c>
    </row>
    <row r="71" spans="1:5" s="49" customFormat="1" ht="24.95" customHeight="1" x14ac:dyDescent="0.15">
      <c r="A71" s="221">
        <v>370</v>
      </c>
      <c r="B71" s="119">
        <v>2</v>
      </c>
      <c r="C71" s="123" t="s">
        <v>1188</v>
      </c>
      <c r="D71" s="220" t="s">
        <v>1189</v>
      </c>
      <c r="E71" s="21">
        <v>6866</v>
      </c>
    </row>
  </sheetData>
  <mergeCells count="3">
    <mergeCell ref="A1:E1"/>
    <mergeCell ref="B3:C3"/>
    <mergeCell ref="B67:C67"/>
  </mergeCells>
  <phoneticPr fontId="2" type="noConversion"/>
  <printOptions horizontalCentered="1"/>
  <pageMargins left="0.59055118110236227" right="0.39370078740157483" top="0.59055118110236227" bottom="0.59055118110236227" header="0.39370078740157483" footer="0.39370078740157483"/>
  <pageSetup paperSize="9" fitToHeight="0" orientation="landscape" r:id="rId1"/>
  <rowBreaks count="3" manualBreakCount="3">
    <brk id="20" max="9" man="1"/>
    <brk id="39" max="9" man="1"/>
    <brk id="58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view="pageBreakPreview" zoomScaleNormal="100" zoomScaleSheetLayoutView="100" workbookViewId="0">
      <selection sqref="A1:E1"/>
    </sheetView>
  </sheetViews>
  <sheetFormatPr defaultRowHeight="13.5" x14ac:dyDescent="0.15"/>
  <cols>
    <col min="1" max="2" width="5.77734375" style="24" customWidth="1"/>
    <col min="3" max="3" width="23.77734375" style="25" customWidth="1"/>
    <col min="4" max="4" width="18.77734375" style="25" customWidth="1"/>
    <col min="5" max="5" width="10.77734375" style="26" customWidth="1"/>
    <col min="6" max="6" width="13.33203125" style="33" customWidth="1"/>
    <col min="7" max="8" width="8.88671875" style="24"/>
    <col min="9" max="9" width="10.88671875" style="24" customWidth="1"/>
    <col min="10" max="10" width="8.88671875" style="24"/>
    <col min="11" max="11" width="11.21875" style="24" customWidth="1"/>
    <col min="12" max="12" width="8.88671875" style="24"/>
    <col min="13" max="13" width="10.6640625" style="24" customWidth="1"/>
    <col min="14" max="16384" width="8.88671875" style="24"/>
  </cols>
  <sheetData>
    <row r="1" spans="1:6" s="2" customFormat="1" ht="30" customHeight="1" x14ac:dyDescent="0.15">
      <c r="A1" s="256" t="s">
        <v>406</v>
      </c>
      <c r="B1" s="256"/>
      <c r="C1" s="256"/>
      <c r="D1" s="256"/>
      <c r="E1" s="256"/>
      <c r="F1" s="33"/>
    </row>
    <row r="2" spans="1:6" s="2" customFormat="1" ht="24.95" customHeight="1" x14ac:dyDescent="0.15">
      <c r="A2" s="223"/>
      <c r="B2" s="223"/>
      <c r="C2" s="223"/>
      <c r="D2" s="261" t="s">
        <v>106</v>
      </c>
      <c r="E2" s="262">
        <f>SUM(C5+C95)</f>
        <v>87</v>
      </c>
      <c r="F2" s="33"/>
    </row>
    <row r="3" spans="1:6" s="1" customFormat="1" ht="24.95" customHeight="1" x14ac:dyDescent="0.15">
      <c r="A3" s="113"/>
      <c r="B3" s="114" t="s">
        <v>23</v>
      </c>
      <c r="C3" s="114"/>
    </row>
    <row r="4" spans="1:6" s="49" customFormat="1" ht="24.95" customHeight="1" x14ac:dyDescent="0.15">
      <c r="A4" s="117" t="s">
        <v>161</v>
      </c>
      <c r="B4" s="144" t="s">
        <v>21</v>
      </c>
      <c r="C4" s="144" t="s">
        <v>28</v>
      </c>
      <c r="D4" s="144" t="s">
        <v>29</v>
      </c>
      <c r="E4" s="133" t="s">
        <v>30</v>
      </c>
    </row>
    <row r="5" spans="1:6" s="49" customFormat="1" ht="24.95" customHeight="1" x14ac:dyDescent="0.15">
      <c r="A5" s="142"/>
      <c r="B5" s="142" t="s">
        <v>22</v>
      </c>
      <c r="C5" s="131">
        <f>COUNT(B6:B22,B23:B43,B44:B64,B65:B92)</f>
        <v>83</v>
      </c>
      <c r="D5" s="145" t="s">
        <v>27</v>
      </c>
      <c r="E5" s="101">
        <f>SUM(E6:E22,E23:E43,E44:E64,E65:E92)</f>
        <v>198688.40000000002</v>
      </c>
    </row>
    <row r="6" spans="1:6" s="49" customFormat="1" ht="24.95" customHeight="1" x14ac:dyDescent="0.15">
      <c r="A6" s="119">
        <v>67</v>
      </c>
      <c r="B6" s="119">
        <v>1</v>
      </c>
      <c r="C6" s="122" t="s">
        <v>407</v>
      </c>
      <c r="D6" s="122" t="s">
        <v>408</v>
      </c>
      <c r="E6" s="21">
        <v>1612</v>
      </c>
    </row>
    <row r="7" spans="1:6" s="49" customFormat="1" ht="24.95" customHeight="1" x14ac:dyDescent="0.15">
      <c r="A7" s="119">
        <v>68</v>
      </c>
      <c r="B7" s="119">
        <v>2</v>
      </c>
      <c r="C7" s="122" t="s">
        <v>409</v>
      </c>
      <c r="D7" s="122" t="s">
        <v>410</v>
      </c>
      <c r="E7" s="21">
        <v>2031.5</v>
      </c>
    </row>
    <row r="8" spans="1:6" s="49" customFormat="1" ht="24.95" customHeight="1" x14ac:dyDescent="0.15">
      <c r="A8" s="119">
        <v>69</v>
      </c>
      <c r="B8" s="119">
        <v>3</v>
      </c>
      <c r="C8" s="122" t="s">
        <v>411</v>
      </c>
      <c r="D8" s="122" t="s">
        <v>412</v>
      </c>
      <c r="E8" s="21">
        <v>1949.9</v>
      </c>
    </row>
    <row r="9" spans="1:6" s="49" customFormat="1" ht="24.95" customHeight="1" x14ac:dyDescent="0.15">
      <c r="A9" s="119">
        <v>70</v>
      </c>
      <c r="B9" s="119">
        <v>4</v>
      </c>
      <c r="C9" s="122" t="s">
        <v>413</v>
      </c>
      <c r="D9" s="122" t="s">
        <v>414</v>
      </c>
      <c r="E9" s="21">
        <v>3007.6</v>
      </c>
    </row>
    <row r="10" spans="1:6" s="49" customFormat="1" ht="24.95" customHeight="1" x14ac:dyDescent="0.15">
      <c r="A10" s="119">
        <v>71</v>
      </c>
      <c r="B10" s="119">
        <v>5</v>
      </c>
      <c r="C10" s="122" t="s">
        <v>415</v>
      </c>
      <c r="D10" s="122" t="s">
        <v>416</v>
      </c>
      <c r="E10" s="21">
        <v>4078.6</v>
      </c>
    </row>
    <row r="11" spans="1:6" s="49" customFormat="1" ht="24.95" customHeight="1" x14ac:dyDescent="0.15">
      <c r="A11" s="119">
        <v>72</v>
      </c>
      <c r="B11" s="119">
        <v>6</v>
      </c>
      <c r="C11" s="122" t="s">
        <v>417</v>
      </c>
      <c r="D11" s="122" t="s">
        <v>418</v>
      </c>
      <c r="E11" s="21">
        <v>1653.6</v>
      </c>
    </row>
    <row r="12" spans="1:6" s="49" customFormat="1" ht="24.95" customHeight="1" x14ac:dyDescent="0.15">
      <c r="A12" s="119">
        <v>73</v>
      </c>
      <c r="B12" s="119">
        <v>7</v>
      </c>
      <c r="C12" s="122" t="s">
        <v>419</v>
      </c>
      <c r="D12" s="122" t="s">
        <v>420</v>
      </c>
      <c r="E12" s="21">
        <v>1662.6</v>
      </c>
    </row>
    <row r="13" spans="1:6" s="49" customFormat="1" ht="24.95" customHeight="1" x14ac:dyDescent="0.15">
      <c r="A13" s="119">
        <v>75</v>
      </c>
      <c r="B13" s="119">
        <v>8</v>
      </c>
      <c r="C13" s="122" t="s">
        <v>627</v>
      </c>
      <c r="D13" s="122" t="s">
        <v>421</v>
      </c>
      <c r="E13" s="21">
        <v>1665.8</v>
      </c>
    </row>
    <row r="14" spans="1:6" s="49" customFormat="1" ht="24.95" customHeight="1" x14ac:dyDescent="0.15">
      <c r="A14" s="119">
        <v>77</v>
      </c>
      <c r="B14" s="119">
        <v>9</v>
      </c>
      <c r="C14" s="122" t="s">
        <v>422</v>
      </c>
      <c r="D14" s="122" t="s">
        <v>423</v>
      </c>
      <c r="E14" s="21">
        <v>3474.2</v>
      </c>
    </row>
    <row r="15" spans="1:6" s="49" customFormat="1" ht="24.95" customHeight="1" x14ac:dyDescent="0.15">
      <c r="A15" s="119">
        <v>78</v>
      </c>
      <c r="B15" s="119">
        <v>10</v>
      </c>
      <c r="C15" s="122" t="s">
        <v>424</v>
      </c>
      <c r="D15" s="122" t="s">
        <v>425</v>
      </c>
      <c r="E15" s="21">
        <v>1926</v>
      </c>
    </row>
    <row r="16" spans="1:6" s="49" customFormat="1" ht="24.95" customHeight="1" x14ac:dyDescent="0.15">
      <c r="A16" s="119">
        <v>79</v>
      </c>
      <c r="B16" s="119">
        <v>11</v>
      </c>
      <c r="C16" s="122" t="s">
        <v>426</v>
      </c>
      <c r="D16" s="122" t="s">
        <v>427</v>
      </c>
      <c r="E16" s="21">
        <v>2153.9</v>
      </c>
    </row>
    <row r="17" spans="1:5" s="49" customFormat="1" ht="24.95" customHeight="1" x14ac:dyDescent="0.15">
      <c r="A17" s="119">
        <v>80</v>
      </c>
      <c r="B17" s="119">
        <v>12</v>
      </c>
      <c r="C17" s="122" t="s">
        <v>428</v>
      </c>
      <c r="D17" s="122" t="s">
        <v>429</v>
      </c>
      <c r="E17" s="21">
        <v>2426.8000000000002</v>
      </c>
    </row>
    <row r="18" spans="1:5" s="49" customFormat="1" ht="24.95" customHeight="1" x14ac:dyDescent="0.15">
      <c r="A18" s="119">
        <v>81</v>
      </c>
      <c r="B18" s="119">
        <v>13</v>
      </c>
      <c r="C18" s="122" t="s">
        <v>430</v>
      </c>
      <c r="D18" s="122" t="s">
        <v>431</v>
      </c>
      <c r="E18" s="21">
        <v>1787.5</v>
      </c>
    </row>
    <row r="19" spans="1:5" s="49" customFormat="1" ht="24.95" customHeight="1" x14ac:dyDescent="0.15">
      <c r="A19" s="119">
        <v>82</v>
      </c>
      <c r="B19" s="119">
        <v>14</v>
      </c>
      <c r="C19" s="122" t="s">
        <v>432</v>
      </c>
      <c r="D19" s="122" t="s">
        <v>433</v>
      </c>
      <c r="E19" s="21">
        <v>2651.9</v>
      </c>
    </row>
    <row r="20" spans="1:5" s="49" customFormat="1" ht="24.95" customHeight="1" x14ac:dyDescent="0.15">
      <c r="A20" s="119">
        <v>85</v>
      </c>
      <c r="B20" s="119">
        <v>15</v>
      </c>
      <c r="C20" s="122" t="s">
        <v>434</v>
      </c>
      <c r="D20" s="122" t="s">
        <v>435</v>
      </c>
      <c r="E20" s="21">
        <v>1840</v>
      </c>
    </row>
    <row r="21" spans="1:5" s="49" customFormat="1" ht="24.95" customHeight="1" x14ac:dyDescent="0.15">
      <c r="A21" s="117" t="s">
        <v>161</v>
      </c>
      <c r="B21" s="144" t="s">
        <v>21</v>
      </c>
      <c r="C21" s="144" t="s">
        <v>28</v>
      </c>
      <c r="D21" s="144" t="s">
        <v>29</v>
      </c>
      <c r="E21" s="133" t="s">
        <v>30</v>
      </c>
    </row>
    <row r="22" spans="1:5" s="49" customFormat="1" ht="24.95" customHeight="1" x14ac:dyDescent="0.15">
      <c r="A22" s="119">
        <v>86</v>
      </c>
      <c r="B22" s="119">
        <v>16</v>
      </c>
      <c r="C22" s="122" t="s">
        <v>436</v>
      </c>
      <c r="D22" s="122" t="s">
        <v>437</v>
      </c>
      <c r="E22" s="21">
        <v>1840.1</v>
      </c>
    </row>
    <row r="23" spans="1:5" s="49" customFormat="1" ht="24.95" customHeight="1" x14ac:dyDescent="0.15">
      <c r="A23" s="119">
        <v>88</v>
      </c>
      <c r="B23" s="119">
        <v>17</v>
      </c>
      <c r="C23" s="122" t="s">
        <v>438</v>
      </c>
      <c r="D23" s="122" t="s">
        <v>439</v>
      </c>
      <c r="E23" s="21">
        <v>1971</v>
      </c>
    </row>
    <row r="24" spans="1:5" s="49" customFormat="1" ht="24.95" customHeight="1" x14ac:dyDescent="0.15">
      <c r="A24" s="119">
        <v>89</v>
      </c>
      <c r="B24" s="119">
        <v>18</v>
      </c>
      <c r="C24" s="122" t="s">
        <v>440</v>
      </c>
      <c r="D24" s="122" t="s">
        <v>441</v>
      </c>
      <c r="E24" s="21">
        <v>1520</v>
      </c>
    </row>
    <row r="25" spans="1:5" s="49" customFormat="1" ht="24.95" customHeight="1" x14ac:dyDescent="0.15">
      <c r="A25" s="119">
        <v>90</v>
      </c>
      <c r="B25" s="119">
        <v>19</v>
      </c>
      <c r="C25" s="122" t="s">
        <v>442</v>
      </c>
      <c r="D25" s="122" t="s">
        <v>443</v>
      </c>
      <c r="E25" s="21">
        <v>905</v>
      </c>
    </row>
    <row r="26" spans="1:5" s="49" customFormat="1" ht="24.95" customHeight="1" x14ac:dyDescent="0.15">
      <c r="A26" s="119">
        <v>91</v>
      </c>
      <c r="B26" s="119">
        <v>20</v>
      </c>
      <c r="C26" s="122" t="s">
        <v>444</v>
      </c>
      <c r="D26" s="122" t="s">
        <v>445</v>
      </c>
      <c r="E26" s="21">
        <v>1932</v>
      </c>
    </row>
    <row r="27" spans="1:5" s="49" customFormat="1" ht="24.95" customHeight="1" x14ac:dyDescent="0.15">
      <c r="A27" s="119">
        <v>92</v>
      </c>
      <c r="B27" s="119">
        <v>21</v>
      </c>
      <c r="C27" s="122" t="s">
        <v>446</v>
      </c>
      <c r="D27" s="122" t="s">
        <v>447</v>
      </c>
      <c r="E27" s="21">
        <v>1886</v>
      </c>
    </row>
    <row r="28" spans="1:5" s="49" customFormat="1" ht="24.95" customHeight="1" x14ac:dyDescent="0.15">
      <c r="A28" s="119">
        <v>93</v>
      </c>
      <c r="B28" s="119">
        <v>22</v>
      </c>
      <c r="C28" s="122" t="s">
        <v>448</v>
      </c>
      <c r="D28" s="138" t="s">
        <v>586</v>
      </c>
      <c r="E28" s="21">
        <v>1800.3</v>
      </c>
    </row>
    <row r="29" spans="1:5" s="49" customFormat="1" ht="24.95" customHeight="1" x14ac:dyDescent="0.15">
      <c r="A29" s="119">
        <v>95</v>
      </c>
      <c r="B29" s="119">
        <v>23</v>
      </c>
      <c r="C29" s="122" t="s">
        <v>449</v>
      </c>
      <c r="D29" s="122" t="s">
        <v>450</v>
      </c>
      <c r="E29" s="21">
        <v>2884</v>
      </c>
    </row>
    <row r="30" spans="1:5" s="49" customFormat="1" ht="24.95" customHeight="1" x14ac:dyDescent="0.15">
      <c r="A30" s="119">
        <v>96</v>
      </c>
      <c r="B30" s="119">
        <v>24</v>
      </c>
      <c r="C30" s="122" t="s">
        <v>451</v>
      </c>
      <c r="D30" s="122" t="s">
        <v>452</v>
      </c>
      <c r="E30" s="21">
        <v>1983</v>
      </c>
    </row>
    <row r="31" spans="1:5" s="49" customFormat="1" ht="24.95" customHeight="1" x14ac:dyDescent="0.15">
      <c r="A31" s="119">
        <v>97</v>
      </c>
      <c r="B31" s="119">
        <v>25</v>
      </c>
      <c r="C31" s="122" t="s">
        <v>453</v>
      </c>
      <c r="D31" s="122" t="s">
        <v>454</v>
      </c>
      <c r="E31" s="21">
        <v>1508</v>
      </c>
    </row>
    <row r="32" spans="1:5" s="49" customFormat="1" ht="24.95" customHeight="1" x14ac:dyDescent="0.15">
      <c r="A32" s="119">
        <v>98</v>
      </c>
      <c r="B32" s="119">
        <v>26</v>
      </c>
      <c r="C32" s="122" t="s">
        <v>455</v>
      </c>
      <c r="D32" s="122" t="s">
        <v>456</v>
      </c>
      <c r="E32" s="21">
        <v>1505.9</v>
      </c>
    </row>
    <row r="33" spans="1:5" s="49" customFormat="1" ht="24.95" customHeight="1" x14ac:dyDescent="0.15">
      <c r="A33" s="119">
        <v>99</v>
      </c>
      <c r="B33" s="119">
        <v>27</v>
      </c>
      <c r="C33" s="122" t="s">
        <v>457</v>
      </c>
      <c r="D33" s="122" t="s">
        <v>458</v>
      </c>
      <c r="E33" s="21">
        <v>1500</v>
      </c>
    </row>
    <row r="34" spans="1:5" s="49" customFormat="1" ht="24.95" customHeight="1" x14ac:dyDescent="0.15">
      <c r="A34" s="119">
        <v>100</v>
      </c>
      <c r="B34" s="119">
        <v>28</v>
      </c>
      <c r="C34" s="122" t="s">
        <v>459</v>
      </c>
      <c r="D34" s="122" t="s">
        <v>460</v>
      </c>
      <c r="E34" s="21">
        <v>1500</v>
      </c>
    </row>
    <row r="35" spans="1:5" s="49" customFormat="1" ht="24.95" customHeight="1" x14ac:dyDescent="0.15">
      <c r="A35" s="119">
        <v>101</v>
      </c>
      <c r="B35" s="119">
        <v>29</v>
      </c>
      <c r="C35" s="122" t="s">
        <v>461</v>
      </c>
      <c r="D35" s="122" t="s">
        <v>462</v>
      </c>
      <c r="E35" s="21">
        <v>1500.2</v>
      </c>
    </row>
    <row r="36" spans="1:5" s="49" customFormat="1" ht="24.95" customHeight="1" x14ac:dyDescent="0.15">
      <c r="A36" s="119">
        <v>102</v>
      </c>
      <c r="B36" s="119">
        <v>30</v>
      </c>
      <c r="C36" s="122" t="s">
        <v>463</v>
      </c>
      <c r="D36" s="122" t="s">
        <v>464</v>
      </c>
      <c r="E36" s="21">
        <v>2704.6</v>
      </c>
    </row>
    <row r="37" spans="1:5" s="49" customFormat="1" ht="24.95" customHeight="1" x14ac:dyDescent="0.15">
      <c r="A37" s="119">
        <v>103</v>
      </c>
      <c r="B37" s="119">
        <v>31</v>
      </c>
      <c r="C37" s="122" t="s">
        <v>465</v>
      </c>
      <c r="D37" s="122" t="s">
        <v>466</v>
      </c>
      <c r="E37" s="21">
        <v>2177.1999999999998</v>
      </c>
    </row>
    <row r="38" spans="1:5" s="49" customFormat="1" ht="24.95" customHeight="1" x14ac:dyDescent="0.15">
      <c r="A38" s="119">
        <v>104</v>
      </c>
      <c r="B38" s="119">
        <v>32</v>
      </c>
      <c r="C38" s="122" t="s">
        <v>467</v>
      </c>
      <c r="D38" s="122" t="s">
        <v>468</v>
      </c>
      <c r="E38" s="21">
        <v>3988.4</v>
      </c>
    </row>
    <row r="39" spans="1:5" s="49" customFormat="1" ht="24.95" customHeight="1" x14ac:dyDescent="0.15">
      <c r="A39" s="119">
        <v>105</v>
      </c>
      <c r="B39" s="119">
        <v>33</v>
      </c>
      <c r="C39" s="122" t="s">
        <v>469</v>
      </c>
      <c r="D39" s="122" t="s">
        <v>470</v>
      </c>
      <c r="E39" s="21">
        <v>2895.4</v>
      </c>
    </row>
    <row r="40" spans="1:5" s="49" customFormat="1" ht="24.95" customHeight="1" x14ac:dyDescent="0.15">
      <c r="A40" s="117" t="s">
        <v>161</v>
      </c>
      <c r="B40" s="144" t="s">
        <v>21</v>
      </c>
      <c r="C40" s="144" t="s">
        <v>28</v>
      </c>
      <c r="D40" s="144" t="s">
        <v>29</v>
      </c>
      <c r="E40" s="133" t="s">
        <v>30</v>
      </c>
    </row>
    <row r="41" spans="1:5" s="49" customFormat="1" ht="24.95" customHeight="1" x14ac:dyDescent="0.15">
      <c r="A41" s="119">
        <v>106</v>
      </c>
      <c r="B41" s="119">
        <v>34</v>
      </c>
      <c r="C41" s="122" t="s">
        <v>471</v>
      </c>
      <c r="D41" s="122" t="s">
        <v>472</v>
      </c>
      <c r="E41" s="21">
        <v>3191.6</v>
      </c>
    </row>
    <row r="42" spans="1:5" s="49" customFormat="1" ht="24.95" customHeight="1" x14ac:dyDescent="0.15">
      <c r="A42" s="119">
        <v>107</v>
      </c>
      <c r="B42" s="119">
        <v>35</v>
      </c>
      <c r="C42" s="122" t="s">
        <v>473</v>
      </c>
      <c r="D42" s="122" t="s">
        <v>474</v>
      </c>
      <c r="E42" s="21">
        <v>1524.2</v>
      </c>
    </row>
    <row r="43" spans="1:5" s="49" customFormat="1" ht="24.95" customHeight="1" x14ac:dyDescent="0.15">
      <c r="A43" s="119">
        <v>108</v>
      </c>
      <c r="B43" s="119">
        <v>36</v>
      </c>
      <c r="C43" s="122" t="s">
        <v>475</v>
      </c>
      <c r="D43" s="122" t="s">
        <v>476</v>
      </c>
      <c r="E43" s="21">
        <v>1720.2</v>
      </c>
    </row>
    <row r="44" spans="1:5" s="49" customFormat="1" ht="24.95" customHeight="1" x14ac:dyDescent="0.15">
      <c r="A44" s="119">
        <v>109</v>
      </c>
      <c r="B44" s="119">
        <v>37</v>
      </c>
      <c r="C44" s="122" t="s">
        <v>477</v>
      </c>
      <c r="D44" s="122" t="s">
        <v>478</v>
      </c>
      <c r="E44" s="21">
        <v>4393.5</v>
      </c>
    </row>
    <row r="45" spans="1:5" s="49" customFormat="1" ht="24.95" customHeight="1" x14ac:dyDescent="0.15">
      <c r="A45" s="119">
        <v>110</v>
      </c>
      <c r="B45" s="119">
        <v>38</v>
      </c>
      <c r="C45" s="122" t="s">
        <v>479</v>
      </c>
      <c r="D45" s="122" t="s">
        <v>480</v>
      </c>
      <c r="E45" s="21">
        <v>2529.1999999999998</v>
      </c>
    </row>
    <row r="46" spans="1:5" s="49" customFormat="1" ht="24.95" customHeight="1" x14ac:dyDescent="0.15">
      <c r="A46" s="119">
        <v>111</v>
      </c>
      <c r="B46" s="119">
        <v>39</v>
      </c>
      <c r="C46" s="122" t="s">
        <v>481</v>
      </c>
      <c r="D46" s="123" t="s">
        <v>482</v>
      </c>
      <c r="E46" s="21">
        <v>2538.1999999999998</v>
      </c>
    </row>
    <row r="47" spans="1:5" s="49" customFormat="1" ht="24.95" customHeight="1" x14ac:dyDescent="0.15">
      <c r="A47" s="119">
        <v>112</v>
      </c>
      <c r="B47" s="119">
        <v>40</v>
      </c>
      <c r="C47" s="122" t="s">
        <v>483</v>
      </c>
      <c r="D47" s="123" t="s">
        <v>484</v>
      </c>
      <c r="E47" s="21">
        <v>3884</v>
      </c>
    </row>
    <row r="48" spans="1:5" s="49" customFormat="1" ht="24.95" customHeight="1" x14ac:dyDescent="0.15">
      <c r="A48" s="119">
        <v>113</v>
      </c>
      <c r="B48" s="119">
        <v>41</v>
      </c>
      <c r="C48" s="122" t="s">
        <v>485</v>
      </c>
      <c r="D48" s="122" t="s">
        <v>486</v>
      </c>
      <c r="E48" s="21">
        <v>1953</v>
      </c>
    </row>
    <row r="49" spans="1:5" s="49" customFormat="1" ht="24.95" customHeight="1" x14ac:dyDescent="0.15">
      <c r="A49" s="119">
        <v>114</v>
      </c>
      <c r="B49" s="119">
        <v>42</v>
      </c>
      <c r="C49" s="122" t="s">
        <v>487</v>
      </c>
      <c r="D49" s="122" t="s">
        <v>488</v>
      </c>
      <c r="E49" s="21">
        <v>2023.1</v>
      </c>
    </row>
    <row r="50" spans="1:5" s="49" customFormat="1" ht="24.95" customHeight="1" x14ac:dyDescent="0.15">
      <c r="A50" s="119">
        <v>115</v>
      </c>
      <c r="B50" s="119">
        <v>43</v>
      </c>
      <c r="C50" s="122" t="s">
        <v>489</v>
      </c>
      <c r="D50" s="122" t="s">
        <v>490</v>
      </c>
      <c r="E50" s="21">
        <v>1502.1</v>
      </c>
    </row>
    <row r="51" spans="1:5" s="49" customFormat="1" ht="24.95" customHeight="1" x14ac:dyDescent="0.15">
      <c r="A51" s="119">
        <v>116</v>
      </c>
      <c r="B51" s="119">
        <v>44</v>
      </c>
      <c r="C51" s="122" t="s">
        <v>491</v>
      </c>
      <c r="D51" s="122" t="s">
        <v>492</v>
      </c>
      <c r="E51" s="21">
        <v>1502</v>
      </c>
    </row>
    <row r="52" spans="1:5" s="49" customFormat="1" ht="24.95" customHeight="1" x14ac:dyDescent="0.15">
      <c r="A52" s="119">
        <v>117</v>
      </c>
      <c r="B52" s="119">
        <v>45</v>
      </c>
      <c r="C52" s="122" t="s">
        <v>493</v>
      </c>
      <c r="D52" s="122" t="s">
        <v>494</v>
      </c>
      <c r="E52" s="21">
        <v>4316.8999999999996</v>
      </c>
    </row>
    <row r="53" spans="1:5" s="49" customFormat="1" ht="24.95" customHeight="1" x14ac:dyDescent="0.15">
      <c r="A53" s="119">
        <v>118</v>
      </c>
      <c r="B53" s="119">
        <v>46</v>
      </c>
      <c r="C53" s="122" t="s">
        <v>495</v>
      </c>
      <c r="D53" s="122" t="s">
        <v>496</v>
      </c>
      <c r="E53" s="21">
        <v>3280.1</v>
      </c>
    </row>
    <row r="54" spans="1:5" s="49" customFormat="1" ht="24.95" customHeight="1" x14ac:dyDescent="0.15">
      <c r="A54" s="119">
        <v>119</v>
      </c>
      <c r="B54" s="119">
        <v>47</v>
      </c>
      <c r="C54" s="134" t="s">
        <v>1183</v>
      </c>
      <c r="D54" s="122" t="s">
        <v>497</v>
      </c>
      <c r="E54" s="21">
        <v>2012</v>
      </c>
    </row>
    <row r="55" spans="1:5" s="49" customFormat="1" ht="24.95" customHeight="1" x14ac:dyDescent="0.15">
      <c r="A55" s="119">
        <v>120</v>
      </c>
      <c r="B55" s="119">
        <v>48</v>
      </c>
      <c r="C55" s="122" t="s">
        <v>498</v>
      </c>
      <c r="D55" s="122" t="s">
        <v>499</v>
      </c>
      <c r="E55" s="21">
        <v>2640</v>
      </c>
    </row>
    <row r="56" spans="1:5" s="49" customFormat="1" ht="24.95" customHeight="1" x14ac:dyDescent="0.15">
      <c r="A56" s="119">
        <v>121</v>
      </c>
      <c r="B56" s="119">
        <v>49</v>
      </c>
      <c r="C56" s="122" t="s">
        <v>500</v>
      </c>
      <c r="D56" s="122" t="s">
        <v>501</v>
      </c>
      <c r="E56" s="21">
        <v>2550.1</v>
      </c>
    </row>
    <row r="57" spans="1:5" s="49" customFormat="1" ht="24.95" customHeight="1" x14ac:dyDescent="0.15">
      <c r="A57" s="119">
        <v>122</v>
      </c>
      <c r="B57" s="119">
        <v>50</v>
      </c>
      <c r="C57" s="122" t="s">
        <v>502</v>
      </c>
      <c r="D57" s="122" t="s">
        <v>503</v>
      </c>
      <c r="E57" s="21">
        <v>7966.8</v>
      </c>
    </row>
    <row r="58" spans="1:5" s="49" customFormat="1" ht="24.95" customHeight="1" x14ac:dyDescent="0.15">
      <c r="A58" s="119">
        <v>123</v>
      </c>
      <c r="B58" s="119">
        <v>51</v>
      </c>
      <c r="C58" s="122" t="s">
        <v>504</v>
      </c>
      <c r="D58" s="122" t="s">
        <v>505</v>
      </c>
      <c r="E58" s="21">
        <v>3168.2</v>
      </c>
    </row>
    <row r="59" spans="1:5" s="49" customFormat="1" ht="24.95" customHeight="1" x14ac:dyDescent="0.15">
      <c r="A59" s="117" t="s">
        <v>161</v>
      </c>
      <c r="B59" s="144" t="s">
        <v>21</v>
      </c>
      <c r="C59" s="144" t="s">
        <v>28</v>
      </c>
      <c r="D59" s="144" t="s">
        <v>29</v>
      </c>
      <c r="E59" s="133" t="s">
        <v>30</v>
      </c>
    </row>
    <row r="60" spans="1:5" s="49" customFormat="1" ht="24.95" customHeight="1" x14ac:dyDescent="0.15">
      <c r="A60" s="119">
        <v>124</v>
      </c>
      <c r="B60" s="119">
        <v>52</v>
      </c>
      <c r="C60" s="122" t="s">
        <v>506</v>
      </c>
      <c r="D60" s="122" t="s">
        <v>507</v>
      </c>
      <c r="E60" s="21">
        <v>2392</v>
      </c>
    </row>
    <row r="61" spans="1:5" s="49" customFormat="1" ht="24.95" customHeight="1" x14ac:dyDescent="0.15">
      <c r="A61" s="119">
        <v>125</v>
      </c>
      <c r="B61" s="119">
        <v>53</v>
      </c>
      <c r="C61" s="122" t="s">
        <v>508</v>
      </c>
      <c r="D61" s="122" t="s">
        <v>509</v>
      </c>
      <c r="E61" s="21">
        <v>1744.3</v>
      </c>
    </row>
    <row r="62" spans="1:5" s="49" customFormat="1" ht="24.95" customHeight="1" x14ac:dyDescent="0.15">
      <c r="A62" s="119">
        <v>126</v>
      </c>
      <c r="B62" s="119">
        <v>54</v>
      </c>
      <c r="C62" s="122" t="s">
        <v>510</v>
      </c>
      <c r="D62" s="122" t="s">
        <v>511</v>
      </c>
      <c r="E62" s="21">
        <v>3127.2</v>
      </c>
    </row>
    <row r="63" spans="1:5" s="49" customFormat="1" ht="24.95" customHeight="1" x14ac:dyDescent="0.15">
      <c r="A63" s="119">
        <v>127</v>
      </c>
      <c r="B63" s="119">
        <v>55</v>
      </c>
      <c r="C63" s="122" t="s">
        <v>512</v>
      </c>
      <c r="D63" s="122" t="s">
        <v>513</v>
      </c>
      <c r="E63" s="21">
        <v>1992.4</v>
      </c>
    </row>
    <row r="64" spans="1:5" s="49" customFormat="1" ht="24.95" customHeight="1" x14ac:dyDescent="0.15">
      <c r="A64" s="119">
        <v>128</v>
      </c>
      <c r="B64" s="119">
        <v>56</v>
      </c>
      <c r="C64" s="122" t="s">
        <v>514</v>
      </c>
      <c r="D64" s="122" t="s">
        <v>515</v>
      </c>
      <c r="E64" s="21">
        <v>2652.3</v>
      </c>
    </row>
    <row r="65" spans="1:5" s="49" customFormat="1" ht="24.95" customHeight="1" x14ac:dyDescent="0.15">
      <c r="A65" s="119">
        <v>131</v>
      </c>
      <c r="B65" s="119">
        <v>57</v>
      </c>
      <c r="C65" s="122" t="s">
        <v>516</v>
      </c>
      <c r="D65" s="122" t="s">
        <v>517</v>
      </c>
      <c r="E65" s="21">
        <v>992</v>
      </c>
    </row>
    <row r="66" spans="1:5" s="49" customFormat="1" ht="24.95" customHeight="1" x14ac:dyDescent="0.15">
      <c r="A66" s="119">
        <v>195</v>
      </c>
      <c r="B66" s="119">
        <v>58</v>
      </c>
      <c r="C66" s="122" t="s">
        <v>556</v>
      </c>
      <c r="D66" s="122" t="s">
        <v>588</v>
      </c>
      <c r="E66" s="90">
        <v>1700</v>
      </c>
    </row>
    <row r="67" spans="1:5" s="49" customFormat="1" ht="24.95" customHeight="1" x14ac:dyDescent="0.15">
      <c r="A67" s="119">
        <v>196</v>
      </c>
      <c r="B67" s="119">
        <v>59</v>
      </c>
      <c r="C67" s="122" t="s">
        <v>25</v>
      </c>
      <c r="D67" s="122" t="s">
        <v>589</v>
      </c>
      <c r="E67" s="90">
        <v>2561</v>
      </c>
    </row>
    <row r="68" spans="1:5" s="49" customFormat="1" ht="24.95" customHeight="1" x14ac:dyDescent="0.15">
      <c r="A68" s="119">
        <v>197</v>
      </c>
      <c r="B68" s="119">
        <v>60</v>
      </c>
      <c r="C68" s="122" t="s">
        <v>26</v>
      </c>
      <c r="D68" s="122" t="s">
        <v>590</v>
      </c>
      <c r="E68" s="90">
        <v>2000</v>
      </c>
    </row>
    <row r="69" spans="1:5" s="49" customFormat="1" ht="24.95" customHeight="1" x14ac:dyDescent="0.15">
      <c r="A69" s="119">
        <v>202</v>
      </c>
      <c r="B69" s="119">
        <v>61</v>
      </c>
      <c r="C69" s="122" t="s">
        <v>518</v>
      </c>
      <c r="D69" s="122" t="s">
        <v>519</v>
      </c>
      <c r="E69" s="21">
        <v>1500</v>
      </c>
    </row>
    <row r="70" spans="1:5" s="49" customFormat="1" ht="24.95" customHeight="1" x14ac:dyDescent="0.15">
      <c r="A70" s="119">
        <v>203</v>
      </c>
      <c r="B70" s="119">
        <v>62</v>
      </c>
      <c r="C70" s="122" t="s">
        <v>520</v>
      </c>
      <c r="D70" s="122" t="s">
        <v>521</v>
      </c>
      <c r="E70" s="21">
        <v>2474.8000000000002</v>
      </c>
    </row>
    <row r="71" spans="1:5" s="49" customFormat="1" ht="24.95" customHeight="1" x14ac:dyDescent="0.15">
      <c r="A71" s="119">
        <v>204</v>
      </c>
      <c r="B71" s="119">
        <v>63</v>
      </c>
      <c r="C71" s="122" t="s">
        <v>522</v>
      </c>
      <c r="D71" s="122" t="s">
        <v>523</v>
      </c>
      <c r="E71" s="21">
        <v>2121</v>
      </c>
    </row>
    <row r="72" spans="1:5" s="49" customFormat="1" ht="24.95" customHeight="1" x14ac:dyDescent="0.15">
      <c r="A72" s="119">
        <v>206</v>
      </c>
      <c r="B72" s="119">
        <v>64</v>
      </c>
      <c r="C72" s="122" t="s">
        <v>524</v>
      </c>
      <c r="D72" s="122" t="s">
        <v>525</v>
      </c>
      <c r="E72" s="21">
        <v>1522.8</v>
      </c>
    </row>
    <row r="73" spans="1:5" s="49" customFormat="1" ht="24.95" customHeight="1" x14ac:dyDescent="0.15">
      <c r="A73" s="119">
        <v>208</v>
      </c>
      <c r="B73" s="119">
        <v>65</v>
      </c>
      <c r="C73" s="122" t="s">
        <v>526</v>
      </c>
      <c r="D73" s="122" t="s">
        <v>527</v>
      </c>
      <c r="E73" s="21">
        <v>1585.2</v>
      </c>
    </row>
    <row r="74" spans="1:5" s="49" customFormat="1" ht="24.95" customHeight="1" x14ac:dyDescent="0.15">
      <c r="A74" s="119">
        <v>209</v>
      </c>
      <c r="B74" s="119">
        <v>66</v>
      </c>
      <c r="C74" s="122" t="s">
        <v>528</v>
      </c>
      <c r="D74" s="122" t="s">
        <v>529</v>
      </c>
      <c r="E74" s="90">
        <v>2065.6999999999998</v>
      </c>
    </row>
    <row r="75" spans="1:5" s="49" customFormat="1" ht="24.95" customHeight="1" x14ac:dyDescent="0.15">
      <c r="A75" s="119">
        <v>210</v>
      </c>
      <c r="B75" s="119">
        <v>67</v>
      </c>
      <c r="C75" s="122" t="s">
        <v>530</v>
      </c>
      <c r="D75" s="122" t="s">
        <v>531</v>
      </c>
      <c r="E75" s="90">
        <v>2102.9</v>
      </c>
    </row>
    <row r="76" spans="1:5" s="49" customFormat="1" ht="24.95" customHeight="1" x14ac:dyDescent="0.15">
      <c r="A76" s="119">
        <v>211</v>
      </c>
      <c r="B76" s="119">
        <v>68</v>
      </c>
      <c r="C76" s="122" t="s">
        <v>532</v>
      </c>
      <c r="D76" s="122" t="s">
        <v>533</v>
      </c>
      <c r="E76" s="90">
        <v>2428.1</v>
      </c>
    </row>
    <row r="77" spans="1:5" s="49" customFormat="1" ht="24.95" customHeight="1" x14ac:dyDescent="0.15">
      <c r="A77" s="119">
        <v>212</v>
      </c>
      <c r="B77" s="119">
        <v>69</v>
      </c>
      <c r="C77" s="122" t="s">
        <v>534</v>
      </c>
      <c r="D77" s="122" t="s">
        <v>535</v>
      </c>
      <c r="E77" s="90">
        <v>1847.4</v>
      </c>
    </row>
    <row r="78" spans="1:5" s="49" customFormat="1" ht="24.95" customHeight="1" x14ac:dyDescent="0.15">
      <c r="A78" s="117" t="s">
        <v>161</v>
      </c>
      <c r="B78" s="211" t="s">
        <v>21</v>
      </c>
      <c r="C78" s="211" t="s">
        <v>28</v>
      </c>
      <c r="D78" s="211" t="s">
        <v>29</v>
      </c>
      <c r="E78" s="133" t="s">
        <v>30</v>
      </c>
    </row>
    <row r="79" spans="1:5" s="49" customFormat="1" ht="24.95" customHeight="1" x14ac:dyDescent="0.15">
      <c r="A79" s="119">
        <v>213</v>
      </c>
      <c r="B79" s="119">
        <v>70</v>
      </c>
      <c r="C79" s="122" t="s">
        <v>536</v>
      </c>
      <c r="D79" s="122" t="s">
        <v>537</v>
      </c>
      <c r="E79" s="90">
        <v>3965.2</v>
      </c>
    </row>
    <row r="80" spans="1:5" s="49" customFormat="1" ht="24.95" customHeight="1" x14ac:dyDescent="0.15">
      <c r="A80" s="119">
        <v>214</v>
      </c>
      <c r="B80" s="119">
        <v>71</v>
      </c>
      <c r="C80" s="122" t="s">
        <v>538</v>
      </c>
      <c r="D80" s="122" t="s">
        <v>539</v>
      </c>
      <c r="E80" s="90">
        <v>2954.1</v>
      </c>
    </row>
    <row r="81" spans="1:5" s="49" customFormat="1" ht="24.95" customHeight="1" x14ac:dyDescent="0.15">
      <c r="A81" s="119">
        <v>215</v>
      </c>
      <c r="B81" s="119">
        <v>72</v>
      </c>
      <c r="C81" s="122" t="s">
        <v>540</v>
      </c>
      <c r="D81" s="122" t="s">
        <v>541</v>
      </c>
      <c r="E81" s="90">
        <v>2699</v>
      </c>
    </row>
    <row r="82" spans="1:5" s="49" customFormat="1" ht="24.95" customHeight="1" x14ac:dyDescent="0.15">
      <c r="A82" s="119">
        <v>216</v>
      </c>
      <c r="B82" s="119">
        <v>73</v>
      </c>
      <c r="C82" s="122" t="s">
        <v>542</v>
      </c>
      <c r="D82" s="122" t="s">
        <v>587</v>
      </c>
      <c r="E82" s="21">
        <v>1500</v>
      </c>
    </row>
    <row r="83" spans="1:5" s="49" customFormat="1" ht="24.95" customHeight="1" x14ac:dyDescent="0.15">
      <c r="A83" s="119">
        <v>217</v>
      </c>
      <c r="B83" s="119">
        <v>74</v>
      </c>
      <c r="C83" s="122" t="s">
        <v>543</v>
      </c>
      <c r="D83" s="122" t="s">
        <v>242</v>
      </c>
      <c r="E83" s="21">
        <v>3072</v>
      </c>
    </row>
    <row r="84" spans="1:5" s="49" customFormat="1" ht="24.95" customHeight="1" x14ac:dyDescent="0.15">
      <c r="A84" s="119">
        <v>270</v>
      </c>
      <c r="B84" s="119">
        <v>75</v>
      </c>
      <c r="C84" s="122" t="s">
        <v>544</v>
      </c>
      <c r="D84" s="122" t="s">
        <v>545</v>
      </c>
      <c r="E84" s="21">
        <v>1500</v>
      </c>
    </row>
    <row r="85" spans="1:5" s="49" customFormat="1" ht="24.95" customHeight="1" x14ac:dyDescent="0.15">
      <c r="A85" s="119">
        <v>271</v>
      </c>
      <c r="B85" s="119">
        <v>76</v>
      </c>
      <c r="C85" s="122" t="s">
        <v>546</v>
      </c>
      <c r="D85" s="122" t="s">
        <v>547</v>
      </c>
      <c r="E85" s="21">
        <v>4303.1000000000004</v>
      </c>
    </row>
    <row r="86" spans="1:5" s="49" customFormat="1" ht="24.95" customHeight="1" x14ac:dyDescent="0.15">
      <c r="A86" s="119">
        <v>272</v>
      </c>
      <c r="B86" s="119">
        <v>77</v>
      </c>
      <c r="C86" s="122" t="s">
        <v>548</v>
      </c>
      <c r="D86" s="122" t="s">
        <v>549</v>
      </c>
      <c r="E86" s="21">
        <v>1500</v>
      </c>
    </row>
    <row r="87" spans="1:5" s="49" customFormat="1" ht="24.95" customHeight="1" x14ac:dyDescent="0.15">
      <c r="A87" s="119">
        <v>273</v>
      </c>
      <c r="B87" s="119">
        <v>78</v>
      </c>
      <c r="C87" s="122" t="s">
        <v>550</v>
      </c>
      <c r="D87" s="122" t="s">
        <v>551</v>
      </c>
      <c r="E87" s="21">
        <v>1500.2</v>
      </c>
    </row>
    <row r="88" spans="1:5" s="49" customFormat="1" ht="24.95" customHeight="1" x14ac:dyDescent="0.15">
      <c r="A88" s="119">
        <v>274</v>
      </c>
      <c r="B88" s="119">
        <v>79</v>
      </c>
      <c r="C88" s="122" t="s">
        <v>552</v>
      </c>
      <c r="D88" s="122" t="s">
        <v>553</v>
      </c>
      <c r="E88" s="90">
        <v>1777.1</v>
      </c>
    </row>
    <row r="89" spans="1:5" s="49" customFormat="1" ht="24.95" customHeight="1" x14ac:dyDescent="0.15">
      <c r="A89" s="119">
        <v>326</v>
      </c>
      <c r="B89" s="119">
        <v>80</v>
      </c>
      <c r="C89" s="122" t="s">
        <v>554</v>
      </c>
      <c r="D89" s="122" t="s">
        <v>555</v>
      </c>
      <c r="E89" s="90">
        <v>3187.4</v>
      </c>
    </row>
    <row r="90" spans="1:5" s="49" customFormat="1" ht="24.95" customHeight="1" x14ac:dyDescent="0.15">
      <c r="A90" s="119">
        <v>87</v>
      </c>
      <c r="B90" s="119">
        <v>81</v>
      </c>
      <c r="C90" s="122" t="s">
        <v>1</v>
      </c>
      <c r="D90" s="122" t="s">
        <v>1042</v>
      </c>
      <c r="E90" s="90">
        <v>4423.5</v>
      </c>
    </row>
    <row r="91" spans="1:5" s="49" customFormat="1" ht="24.95" customHeight="1" x14ac:dyDescent="0.15">
      <c r="A91" s="119">
        <v>45</v>
      </c>
      <c r="B91" s="119">
        <v>82</v>
      </c>
      <c r="C91" s="122" t="s">
        <v>559</v>
      </c>
      <c r="D91" s="122" t="s">
        <v>1043</v>
      </c>
      <c r="E91" s="90">
        <v>4022.3</v>
      </c>
    </row>
    <row r="92" spans="1:5" s="49" customFormat="1" ht="24.95" customHeight="1" x14ac:dyDescent="0.15">
      <c r="A92" s="119">
        <v>344</v>
      </c>
      <c r="B92" s="119">
        <v>83</v>
      </c>
      <c r="C92" s="122" t="s">
        <v>999</v>
      </c>
      <c r="D92" s="122" t="s">
        <v>907</v>
      </c>
      <c r="E92" s="90">
        <v>2857.2</v>
      </c>
    </row>
    <row r="93" spans="1:5" s="49" customFormat="1" ht="24.95" customHeight="1" x14ac:dyDescent="0.15">
      <c r="A93" s="135"/>
      <c r="B93" s="132" t="s">
        <v>31</v>
      </c>
      <c r="C93" s="128"/>
      <c r="D93" s="136"/>
      <c r="E93" s="137"/>
    </row>
    <row r="94" spans="1:5" s="49" customFormat="1" ht="24.95" customHeight="1" x14ac:dyDescent="0.15">
      <c r="A94" s="117" t="s">
        <v>161</v>
      </c>
      <c r="B94" s="144" t="s">
        <v>21</v>
      </c>
      <c r="C94" s="144" t="s">
        <v>28</v>
      </c>
      <c r="D94" s="144" t="s">
        <v>29</v>
      </c>
      <c r="E94" s="133" t="s">
        <v>30</v>
      </c>
    </row>
    <row r="95" spans="1:5" s="49" customFormat="1" ht="24.95" customHeight="1" x14ac:dyDescent="0.15">
      <c r="A95" s="142"/>
      <c r="B95" s="142" t="s">
        <v>22</v>
      </c>
      <c r="C95" s="131">
        <f>COUNT(B96:B100)</f>
        <v>4</v>
      </c>
      <c r="D95" s="145" t="s">
        <v>27</v>
      </c>
      <c r="E95" s="101">
        <f>SUM(E96:E100)</f>
        <v>16429.099999999999</v>
      </c>
    </row>
    <row r="96" spans="1:5" s="49" customFormat="1" ht="24.95" customHeight="1" x14ac:dyDescent="0.15">
      <c r="A96" s="119">
        <v>307</v>
      </c>
      <c r="B96" s="119">
        <v>1</v>
      </c>
      <c r="C96" s="122" t="s">
        <v>16</v>
      </c>
      <c r="D96" s="122" t="s">
        <v>591</v>
      </c>
      <c r="E96" s="90">
        <v>3689.9</v>
      </c>
    </row>
    <row r="97" spans="1:5" s="49" customFormat="1" ht="24.95" customHeight="1" x14ac:dyDescent="0.15">
      <c r="A97" s="117" t="s">
        <v>161</v>
      </c>
      <c r="B97" s="222" t="s">
        <v>21</v>
      </c>
      <c r="C97" s="222" t="s">
        <v>28</v>
      </c>
      <c r="D97" s="222" t="s">
        <v>29</v>
      </c>
      <c r="E97" s="133" t="s">
        <v>30</v>
      </c>
    </row>
    <row r="98" spans="1:5" s="49" customFormat="1" ht="24.95" customHeight="1" x14ac:dyDescent="0.15">
      <c r="A98" s="119">
        <v>308</v>
      </c>
      <c r="B98" s="119">
        <v>2</v>
      </c>
      <c r="C98" s="122" t="s">
        <v>16</v>
      </c>
      <c r="D98" s="122" t="s">
        <v>592</v>
      </c>
      <c r="E98" s="90">
        <v>3508.2</v>
      </c>
    </row>
    <row r="99" spans="1:5" s="49" customFormat="1" ht="24.95" customHeight="1" x14ac:dyDescent="0.15">
      <c r="A99" s="119">
        <v>335</v>
      </c>
      <c r="B99" s="119">
        <v>3</v>
      </c>
      <c r="C99" s="122" t="s">
        <v>16</v>
      </c>
      <c r="D99" s="122" t="s">
        <v>557</v>
      </c>
      <c r="E99" s="90">
        <v>4182</v>
      </c>
    </row>
    <row r="100" spans="1:5" s="49" customFormat="1" ht="24.95" customHeight="1" x14ac:dyDescent="0.15">
      <c r="A100" s="119">
        <v>345</v>
      </c>
      <c r="B100" s="119">
        <v>4</v>
      </c>
      <c r="C100" s="122" t="s">
        <v>558</v>
      </c>
      <c r="D100" s="122" t="s">
        <v>593</v>
      </c>
      <c r="E100" s="90">
        <v>5049</v>
      </c>
    </row>
  </sheetData>
  <mergeCells count="1">
    <mergeCell ref="A1:E1"/>
  </mergeCells>
  <phoneticPr fontId="2" type="noConversion"/>
  <printOptions horizontalCentered="1"/>
  <pageMargins left="0.59055118110236227" right="0.39370078740157483" top="0.59055118110236227" bottom="0.59055118110236227" header="0.39370078740157483" footer="0.3937007874015748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7"/>
  <sheetViews>
    <sheetView view="pageBreakPreview" zoomScaleNormal="100" zoomScaleSheetLayoutView="100" workbookViewId="0">
      <selection sqref="A1:E1"/>
    </sheetView>
  </sheetViews>
  <sheetFormatPr defaultRowHeight="13.5" x14ac:dyDescent="0.15"/>
  <cols>
    <col min="1" max="2" width="5.77734375" style="24" customWidth="1"/>
    <col min="3" max="4" width="18.77734375" style="25" customWidth="1"/>
    <col min="5" max="5" width="10.77734375" style="26" customWidth="1"/>
    <col min="6" max="6" width="8.88671875" style="24"/>
    <col min="7" max="7" width="10.77734375" style="24" customWidth="1"/>
    <col min="8" max="16384" width="8.88671875" style="24"/>
  </cols>
  <sheetData>
    <row r="1" spans="1:5" s="2" customFormat="1" ht="30" customHeight="1" x14ac:dyDescent="0.15">
      <c r="A1" s="258" t="s">
        <v>138</v>
      </c>
      <c r="B1" s="258"/>
      <c r="C1" s="258"/>
      <c r="D1" s="258"/>
      <c r="E1" s="258"/>
    </row>
    <row r="2" spans="1:5" s="2" customFormat="1" ht="24.95" customHeight="1" x14ac:dyDescent="0.15">
      <c r="A2" s="224"/>
      <c r="B2" s="224"/>
      <c r="C2" s="224"/>
      <c r="D2" s="261" t="s">
        <v>106</v>
      </c>
      <c r="E2" s="262">
        <f>SUM(C5)</f>
        <v>42</v>
      </c>
    </row>
    <row r="3" spans="1:5" s="1" customFormat="1" ht="24.95" customHeight="1" x14ac:dyDescent="0.15">
      <c r="B3" s="255" t="s">
        <v>23</v>
      </c>
      <c r="C3" s="255"/>
      <c r="D3" s="113"/>
      <c r="E3" s="113"/>
    </row>
    <row r="4" spans="1:5" s="1" customFormat="1" ht="24.95" customHeight="1" x14ac:dyDescent="0.15">
      <c r="A4" s="117" t="s">
        <v>161</v>
      </c>
      <c r="B4" s="144" t="s">
        <v>21</v>
      </c>
      <c r="C4" s="144" t="s">
        <v>28</v>
      </c>
      <c r="D4" s="144" t="s">
        <v>29</v>
      </c>
      <c r="E4" s="118" t="s">
        <v>30</v>
      </c>
    </row>
    <row r="5" spans="1:5" s="1" customFormat="1" ht="24.95" customHeight="1" x14ac:dyDescent="0.15">
      <c r="A5" s="142"/>
      <c r="B5" s="142" t="s">
        <v>22</v>
      </c>
      <c r="C5" s="131">
        <f>COUNT(B6:B20,B22:B41,B42:B49)</f>
        <v>42</v>
      </c>
      <c r="D5" s="145" t="s">
        <v>27</v>
      </c>
      <c r="E5" s="101">
        <f>SUM(E6:E20,E22:E41,E42:E49)</f>
        <v>110006.9</v>
      </c>
    </row>
    <row r="6" spans="1:5" s="1" customFormat="1" ht="24.95" customHeight="1" x14ac:dyDescent="0.15">
      <c r="A6" s="119">
        <v>129</v>
      </c>
      <c r="B6" s="143">
        <v>1</v>
      </c>
      <c r="C6" s="121" t="s">
        <v>101</v>
      </c>
      <c r="D6" s="121" t="s">
        <v>598</v>
      </c>
      <c r="E6" s="21">
        <v>1502.5</v>
      </c>
    </row>
    <row r="7" spans="1:5" s="1" customFormat="1" ht="24.95" customHeight="1" x14ac:dyDescent="0.15">
      <c r="A7" s="119">
        <v>130</v>
      </c>
      <c r="B7" s="143">
        <v>2</v>
      </c>
      <c r="C7" s="121" t="s">
        <v>89</v>
      </c>
      <c r="D7" s="121" t="s">
        <v>90</v>
      </c>
      <c r="E7" s="21">
        <v>1500</v>
      </c>
    </row>
    <row r="8" spans="1:5" s="1" customFormat="1" ht="24.95" customHeight="1" x14ac:dyDescent="0.15">
      <c r="A8" s="119">
        <v>133</v>
      </c>
      <c r="B8" s="143">
        <v>3</v>
      </c>
      <c r="C8" s="121" t="s">
        <v>102</v>
      </c>
      <c r="D8" s="121" t="s">
        <v>137</v>
      </c>
      <c r="E8" s="21">
        <v>1197</v>
      </c>
    </row>
    <row r="9" spans="1:5" s="1" customFormat="1" ht="24.95" customHeight="1" x14ac:dyDescent="0.15">
      <c r="A9" s="119">
        <v>135</v>
      </c>
      <c r="B9" s="143">
        <v>4</v>
      </c>
      <c r="C9" s="121" t="s">
        <v>103</v>
      </c>
      <c r="D9" s="121" t="s">
        <v>104</v>
      </c>
      <c r="E9" s="21">
        <v>1196</v>
      </c>
    </row>
    <row r="10" spans="1:5" s="1" customFormat="1" ht="24.95" customHeight="1" x14ac:dyDescent="0.15">
      <c r="A10" s="119">
        <v>136</v>
      </c>
      <c r="B10" s="143">
        <v>5</v>
      </c>
      <c r="C10" s="121" t="s">
        <v>45</v>
      </c>
      <c r="D10" s="121" t="s">
        <v>599</v>
      </c>
      <c r="E10" s="21">
        <v>1663</v>
      </c>
    </row>
    <row r="11" spans="1:5" s="1" customFormat="1" ht="24.95" customHeight="1" x14ac:dyDescent="0.15">
      <c r="A11" s="119">
        <v>137</v>
      </c>
      <c r="B11" s="143">
        <v>6</v>
      </c>
      <c r="C11" s="121" t="s">
        <v>46</v>
      </c>
      <c r="D11" s="121" t="s">
        <v>1044</v>
      </c>
      <c r="E11" s="21">
        <v>1474</v>
      </c>
    </row>
    <row r="12" spans="1:5" s="1" customFormat="1" ht="24.95" customHeight="1" x14ac:dyDescent="0.15">
      <c r="A12" s="119">
        <v>138</v>
      </c>
      <c r="B12" s="143">
        <v>7</v>
      </c>
      <c r="C12" s="121" t="s">
        <v>47</v>
      </c>
      <c r="D12" s="121" t="s">
        <v>105</v>
      </c>
      <c r="E12" s="21">
        <v>758</v>
      </c>
    </row>
    <row r="13" spans="1:5" s="1" customFormat="1" ht="24.95" customHeight="1" x14ac:dyDescent="0.15">
      <c r="A13" s="119">
        <v>139</v>
      </c>
      <c r="B13" s="143">
        <v>8</v>
      </c>
      <c r="C13" s="122" t="s">
        <v>44</v>
      </c>
      <c r="D13" s="122" t="s">
        <v>600</v>
      </c>
      <c r="E13" s="90">
        <v>1500.5</v>
      </c>
    </row>
    <row r="14" spans="1:5" s="1" customFormat="1" ht="24.95" customHeight="1" x14ac:dyDescent="0.15">
      <c r="A14" s="119">
        <v>140</v>
      </c>
      <c r="B14" s="143">
        <v>9</v>
      </c>
      <c r="C14" s="121" t="s">
        <v>40</v>
      </c>
      <c r="D14" s="121" t="s">
        <v>80</v>
      </c>
      <c r="E14" s="21">
        <v>1454</v>
      </c>
    </row>
    <row r="15" spans="1:5" s="1" customFormat="1" ht="24.95" customHeight="1" x14ac:dyDescent="0.15">
      <c r="A15" s="119">
        <v>142</v>
      </c>
      <c r="B15" s="143">
        <v>10</v>
      </c>
      <c r="C15" s="121" t="s">
        <v>1083</v>
      </c>
      <c r="D15" s="121" t="s">
        <v>81</v>
      </c>
      <c r="E15" s="21">
        <v>1459.4</v>
      </c>
    </row>
    <row r="16" spans="1:5" s="1" customFormat="1" ht="24.95" customHeight="1" x14ac:dyDescent="0.15">
      <c r="A16" s="119">
        <v>143</v>
      </c>
      <c r="B16" s="143">
        <v>11</v>
      </c>
      <c r="C16" s="121" t="s">
        <v>41</v>
      </c>
      <c r="D16" s="121" t="s">
        <v>601</v>
      </c>
      <c r="E16" s="21">
        <v>1516.8</v>
      </c>
    </row>
    <row r="17" spans="1:5" s="1" customFormat="1" ht="24.95" customHeight="1" x14ac:dyDescent="0.15">
      <c r="A17" s="119">
        <v>144</v>
      </c>
      <c r="B17" s="143">
        <v>12</v>
      </c>
      <c r="C17" s="121" t="s">
        <v>82</v>
      </c>
      <c r="D17" s="121" t="s">
        <v>83</v>
      </c>
      <c r="E17" s="21">
        <v>1636</v>
      </c>
    </row>
    <row r="18" spans="1:5" s="1" customFormat="1" ht="24.95" customHeight="1" x14ac:dyDescent="0.15">
      <c r="A18" s="119">
        <v>145</v>
      </c>
      <c r="B18" s="143">
        <v>13</v>
      </c>
      <c r="C18" s="121" t="s">
        <v>1098</v>
      </c>
      <c r="D18" s="121" t="s">
        <v>85</v>
      </c>
      <c r="E18" s="21">
        <v>1771.6</v>
      </c>
    </row>
    <row r="19" spans="1:5" s="1" customFormat="1" ht="24.95" customHeight="1" x14ac:dyDescent="0.15">
      <c r="A19" s="119">
        <v>146</v>
      </c>
      <c r="B19" s="143">
        <v>14</v>
      </c>
      <c r="C19" s="121" t="s">
        <v>42</v>
      </c>
      <c r="D19" s="121" t="s">
        <v>86</v>
      </c>
      <c r="E19" s="21">
        <v>1800</v>
      </c>
    </row>
    <row r="20" spans="1:5" s="1" customFormat="1" ht="24.95" customHeight="1" x14ac:dyDescent="0.15">
      <c r="A20" s="119">
        <v>147</v>
      </c>
      <c r="B20" s="143">
        <v>15</v>
      </c>
      <c r="C20" s="121" t="s">
        <v>43</v>
      </c>
      <c r="D20" s="121" t="s">
        <v>87</v>
      </c>
      <c r="E20" s="21">
        <v>1650</v>
      </c>
    </row>
    <row r="21" spans="1:5" s="1" customFormat="1" ht="24.95" customHeight="1" x14ac:dyDescent="0.15">
      <c r="A21" s="117" t="s">
        <v>161</v>
      </c>
      <c r="B21" s="144" t="s">
        <v>21</v>
      </c>
      <c r="C21" s="144" t="s">
        <v>28</v>
      </c>
      <c r="D21" s="144" t="s">
        <v>29</v>
      </c>
      <c r="E21" s="118" t="s">
        <v>30</v>
      </c>
    </row>
    <row r="22" spans="1:5" s="1" customFormat="1" ht="24.95" customHeight="1" x14ac:dyDescent="0.15">
      <c r="A22" s="119">
        <v>148</v>
      </c>
      <c r="B22" s="143">
        <v>16</v>
      </c>
      <c r="C22" s="121" t="s">
        <v>1084</v>
      </c>
      <c r="D22" s="121" t="s">
        <v>88</v>
      </c>
      <c r="E22" s="21">
        <v>1510.5</v>
      </c>
    </row>
    <row r="23" spans="1:5" s="1" customFormat="1" ht="24.95" customHeight="1" x14ac:dyDescent="0.15">
      <c r="A23" s="119">
        <v>149</v>
      </c>
      <c r="B23" s="143">
        <v>17</v>
      </c>
      <c r="C23" s="121" t="s">
        <v>1085</v>
      </c>
      <c r="D23" s="121" t="s">
        <v>66</v>
      </c>
      <c r="E23" s="21">
        <v>1506.5</v>
      </c>
    </row>
    <row r="24" spans="1:5" s="1" customFormat="1" ht="24.95" customHeight="1" x14ac:dyDescent="0.15">
      <c r="A24" s="119">
        <v>150</v>
      </c>
      <c r="B24" s="143">
        <v>18</v>
      </c>
      <c r="C24" s="121" t="s">
        <v>91</v>
      </c>
      <c r="D24" s="121" t="s">
        <v>135</v>
      </c>
      <c r="E24" s="21">
        <v>2901.4</v>
      </c>
    </row>
    <row r="25" spans="1:5" s="1" customFormat="1" ht="24.95" customHeight="1" x14ac:dyDescent="0.15">
      <c r="A25" s="119">
        <v>151</v>
      </c>
      <c r="B25" s="143">
        <v>19</v>
      </c>
      <c r="C25" s="121" t="s">
        <v>92</v>
      </c>
      <c r="D25" s="121" t="s">
        <v>93</v>
      </c>
      <c r="E25" s="21">
        <v>3371.7</v>
      </c>
    </row>
    <row r="26" spans="1:5" s="1" customFormat="1" ht="24.95" customHeight="1" x14ac:dyDescent="0.15">
      <c r="A26" s="119">
        <v>152</v>
      </c>
      <c r="B26" s="143">
        <v>20</v>
      </c>
      <c r="C26" s="121" t="s">
        <v>94</v>
      </c>
      <c r="D26" s="121" t="s">
        <v>95</v>
      </c>
      <c r="E26" s="21">
        <v>2377.3000000000002</v>
      </c>
    </row>
    <row r="27" spans="1:5" s="1" customFormat="1" ht="24.95" customHeight="1" x14ac:dyDescent="0.15">
      <c r="A27" s="119">
        <v>153</v>
      </c>
      <c r="B27" s="143">
        <v>21</v>
      </c>
      <c r="C27" s="121" t="s">
        <v>96</v>
      </c>
      <c r="D27" s="121" t="s">
        <v>136</v>
      </c>
      <c r="E27" s="21">
        <v>2614.6999999999998</v>
      </c>
    </row>
    <row r="28" spans="1:5" s="1" customFormat="1" ht="24.95" customHeight="1" x14ac:dyDescent="0.15">
      <c r="A28" s="119">
        <v>154</v>
      </c>
      <c r="B28" s="143">
        <v>22</v>
      </c>
      <c r="C28" s="121" t="s">
        <v>97</v>
      </c>
      <c r="D28" s="121" t="s">
        <v>98</v>
      </c>
      <c r="E28" s="21">
        <v>2471.1</v>
      </c>
    </row>
    <row r="29" spans="1:5" s="1" customFormat="1" ht="24.95" customHeight="1" x14ac:dyDescent="0.15">
      <c r="A29" s="119">
        <v>155</v>
      </c>
      <c r="B29" s="143">
        <v>23</v>
      </c>
      <c r="C29" s="121" t="s">
        <v>99</v>
      </c>
      <c r="D29" s="121" t="s">
        <v>100</v>
      </c>
      <c r="E29" s="21">
        <v>2510.5</v>
      </c>
    </row>
    <row r="30" spans="1:5" s="1" customFormat="1" ht="24.95" customHeight="1" x14ac:dyDescent="0.15">
      <c r="A30" s="119">
        <v>156</v>
      </c>
      <c r="B30" s="143">
        <v>24</v>
      </c>
      <c r="C30" s="121" t="s">
        <v>67</v>
      </c>
      <c r="D30" s="121" t="s">
        <v>68</v>
      </c>
      <c r="E30" s="21">
        <v>2511.1999999999998</v>
      </c>
    </row>
    <row r="31" spans="1:5" s="1" customFormat="1" ht="24.95" customHeight="1" x14ac:dyDescent="0.15">
      <c r="A31" s="119">
        <v>157</v>
      </c>
      <c r="B31" s="143">
        <v>25</v>
      </c>
      <c r="C31" s="121" t="s">
        <v>33</v>
      </c>
      <c r="D31" s="121" t="s">
        <v>69</v>
      </c>
      <c r="E31" s="21">
        <v>2119.6999999999998</v>
      </c>
    </row>
    <row r="32" spans="1:5" s="1" customFormat="1" ht="24.95" customHeight="1" x14ac:dyDescent="0.15">
      <c r="A32" s="119">
        <v>158</v>
      </c>
      <c r="B32" s="143">
        <v>26</v>
      </c>
      <c r="C32" s="121" t="s">
        <v>34</v>
      </c>
      <c r="D32" s="121" t="s">
        <v>70</v>
      </c>
      <c r="E32" s="21">
        <v>4154.7</v>
      </c>
    </row>
    <row r="33" spans="1:5" s="1" customFormat="1" ht="24.95" customHeight="1" x14ac:dyDescent="0.15">
      <c r="A33" s="119">
        <v>159</v>
      </c>
      <c r="B33" s="143">
        <v>27</v>
      </c>
      <c r="C33" s="121" t="s">
        <v>35</v>
      </c>
      <c r="D33" s="121" t="s">
        <v>71</v>
      </c>
      <c r="E33" s="21">
        <v>1659.6</v>
      </c>
    </row>
    <row r="34" spans="1:5" s="1" customFormat="1" ht="24.95" customHeight="1" x14ac:dyDescent="0.15">
      <c r="A34" s="119">
        <v>160</v>
      </c>
      <c r="B34" s="143">
        <v>28</v>
      </c>
      <c r="C34" s="121" t="s">
        <v>36</v>
      </c>
      <c r="D34" s="121" t="s">
        <v>72</v>
      </c>
      <c r="E34" s="21">
        <v>2721.9</v>
      </c>
    </row>
    <row r="35" spans="1:5" s="1" customFormat="1" ht="24.95" customHeight="1" x14ac:dyDescent="0.15">
      <c r="A35" s="119">
        <v>161</v>
      </c>
      <c r="B35" s="143">
        <v>29</v>
      </c>
      <c r="C35" s="121" t="s">
        <v>37</v>
      </c>
      <c r="D35" s="121" t="s">
        <v>73</v>
      </c>
      <c r="E35" s="21">
        <v>2547</v>
      </c>
    </row>
    <row r="36" spans="1:5" s="1" customFormat="1" ht="24.95" customHeight="1" x14ac:dyDescent="0.15">
      <c r="A36" s="119">
        <v>162</v>
      </c>
      <c r="B36" s="143">
        <v>30</v>
      </c>
      <c r="C36" s="121" t="s">
        <v>74</v>
      </c>
      <c r="D36" s="121" t="s">
        <v>75</v>
      </c>
      <c r="E36" s="21">
        <v>1864</v>
      </c>
    </row>
    <row r="37" spans="1:5" s="1" customFormat="1" ht="24.95" customHeight="1" x14ac:dyDescent="0.15">
      <c r="A37" s="119">
        <v>163</v>
      </c>
      <c r="B37" s="143">
        <v>31</v>
      </c>
      <c r="C37" s="121" t="s">
        <v>77</v>
      </c>
      <c r="D37" s="121" t="s">
        <v>78</v>
      </c>
      <c r="E37" s="21">
        <v>1439.9</v>
      </c>
    </row>
    <row r="38" spans="1:5" s="1" customFormat="1" ht="24.95" customHeight="1" x14ac:dyDescent="0.15">
      <c r="A38" s="119">
        <v>164</v>
      </c>
      <c r="B38" s="143">
        <v>32</v>
      </c>
      <c r="C38" s="121" t="s">
        <v>39</v>
      </c>
      <c r="D38" s="121" t="s">
        <v>79</v>
      </c>
      <c r="E38" s="21">
        <v>1428.6</v>
      </c>
    </row>
    <row r="39" spans="1:5" s="1" customFormat="1" ht="24.95" customHeight="1" x14ac:dyDescent="0.15">
      <c r="A39" s="119">
        <v>166</v>
      </c>
      <c r="B39" s="143">
        <v>33</v>
      </c>
      <c r="C39" s="121" t="s">
        <v>1099</v>
      </c>
      <c r="D39" s="121" t="s">
        <v>76</v>
      </c>
      <c r="E39" s="21">
        <v>966.5</v>
      </c>
    </row>
    <row r="40" spans="1:5" s="1" customFormat="1" ht="24.95" customHeight="1" x14ac:dyDescent="0.15">
      <c r="A40" s="117" t="s">
        <v>161</v>
      </c>
      <c r="B40" s="144" t="s">
        <v>21</v>
      </c>
      <c r="C40" s="144" t="s">
        <v>28</v>
      </c>
      <c r="D40" s="144" t="s">
        <v>29</v>
      </c>
      <c r="E40" s="118" t="s">
        <v>30</v>
      </c>
    </row>
    <row r="41" spans="1:5" s="1" customFormat="1" ht="24.95" customHeight="1" x14ac:dyDescent="0.15">
      <c r="A41" s="119">
        <v>167</v>
      </c>
      <c r="B41" s="143">
        <v>34</v>
      </c>
      <c r="C41" s="121" t="s">
        <v>38</v>
      </c>
      <c r="D41" s="123" t="s">
        <v>1045</v>
      </c>
      <c r="E41" s="20">
        <v>2018</v>
      </c>
    </row>
    <row r="42" spans="1:5" s="1" customFormat="1" ht="24.95" customHeight="1" x14ac:dyDescent="0.15">
      <c r="A42" s="119">
        <v>321</v>
      </c>
      <c r="B42" s="143">
        <v>35</v>
      </c>
      <c r="C42" s="122" t="s">
        <v>16</v>
      </c>
      <c r="D42" s="122" t="s">
        <v>274</v>
      </c>
      <c r="E42" s="90">
        <v>2324.1999999999998</v>
      </c>
    </row>
    <row r="43" spans="1:5" s="1" customFormat="1" ht="24.95" customHeight="1" x14ac:dyDescent="0.15">
      <c r="A43" s="119">
        <v>322</v>
      </c>
      <c r="B43" s="143">
        <v>36</v>
      </c>
      <c r="C43" s="122" t="s">
        <v>1086</v>
      </c>
      <c r="D43" s="122" t="s">
        <v>1087</v>
      </c>
      <c r="E43" s="90">
        <v>2796.5</v>
      </c>
    </row>
    <row r="44" spans="1:5" s="1" customFormat="1" ht="24.95" customHeight="1" x14ac:dyDescent="0.15">
      <c r="A44" s="119">
        <v>323</v>
      </c>
      <c r="B44" s="143">
        <v>37</v>
      </c>
      <c r="C44" s="122" t="s">
        <v>16</v>
      </c>
      <c r="D44" s="122" t="s">
        <v>275</v>
      </c>
      <c r="E44" s="90">
        <v>1520.1</v>
      </c>
    </row>
    <row r="45" spans="1:5" s="1" customFormat="1" ht="24.95" customHeight="1" x14ac:dyDescent="0.15">
      <c r="A45" s="119">
        <v>324</v>
      </c>
      <c r="B45" s="143">
        <v>38</v>
      </c>
      <c r="C45" s="122" t="s">
        <v>131</v>
      </c>
      <c r="D45" s="122" t="s">
        <v>276</v>
      </c>
      <c r="E45" s="90">
        <v>5679.5</v>
      </c>
    </row>
    <row r="46" spans="1:5" s="1" customFormat="1" ht="24.95" customHeight="1" x14ac:dyDescent="0.15">
      <c r="A46" s="139">
        <v>325</v>
      </c>
      <c r="B46" s="143">
        <v>39</v>
      </c>
      <c r="C46" s="122" t="s">
        <v>107</v>
      </c>
      <c r="D46" s="122" t="s">
        <v>674</v>
      </c>
      <c r="E46" s="90">
        <v>2000</v>
      </c>
    </row>
    <row r="47" spans="1:5" s="1" customFormat="1" ht="24.95" customHeight="1" x14ac:dyDescent="0.15">
      <c r="A47" s="139">
        <v>343</v>
      </c>
      <c r="B47" s="143">
        <v>40</v>
      </c>
      <c r="C47" s="121" t="s">
        <v>160</v>
      </c>
      <c r="D47" s="122" t="s">
        <v>273</v>
      </c>
      <c r="E47" s="90">
        <v>2088</v>
      </c>
    </row>
    <row r="48" spans="1:5" s="1" customFormat="1" ht="24.95" customHeight="1" x14ac:dyDescent="0.15">
      <c r="A48" s="139">
        <v>349</v>
      </c>
      <c r="B48" s="143">
        <v>41</v>
      </c>
      <c r="C48" s="121" t="s">
        <v>272</v>
      </c>
      <c r="D48" s="122" t="s">
        <v>924</v>
      </c>
      <c r="E48" s="90">
        <v>6870</v>
      </c>
    </row>
    <row r="49" spans="1:5" s="1" customFormat="1" ht="24.95" customHeight="1" x14ac:dyDescent="0.15">
      <c r="A49" s="139">
        <v>365</v>
      </c>
      <c r="B49" s="143">
        <v>42</v>
      </c>
      <c r="C49" s="121" t="s">
        <v>923</v>
      </c>
      <c r="D49" s="122" t="s">
        <v>925</v>
      </c>
      <c r="E49" s="90">
        <v>21955</v>
      </c>
    </row>
    <row r="50" spans="1:5" s="10" customFormat="1" ht="32.25" customHeight="1" x14ac:dyDescent="0.15">
      <c r="A50" s="49"/>
      <c r="B50" s="49"/>
      <c r="C50" s="129"/>
      <c r="D50" s="129"/>
      <c r="E50" s="130"/>
    </row>
    <row r="51" spans="1:5" ht="32.25" customHeight="1" x14ac:dyDescent="0.15"/>
    <row r="52" spans="1:5" ht="32.25" customHeight="1" x14ac:dyDescent="0.15"/>
    <row r="53" spans="1:5" ht="32.25" customHeight="1" x14ac:dyDescent="0.15"/>
    <row r="54" spans="1:5" ht="32.25" customHeight="1" x14ac:dyDescent="0.15"/>
    <row r="55" spans="1:5" ht="32.25" customHeight="1" x14ac:dyDescent="0.15"/>
    <row r="56" spans="1:5" ht="32.25" customHeight="1" x14ac:dyDescent="0.15"/>
    <row r="57" spans="1:5" ht="32.25" customHeight="1" x14ac:dyDescent="0.15"/>
    <row r="58" spans="1:5" ht="32.25" customHeight="1" x14ac:dyDescent="0.15"/>
    <row r="59" spans="1:5" ht="32.25" customHeight="1" x14ac:dyDescent="0.15"/>
    <row r="60" spans="1:5" ht="32.25" customHeight="1" x14ac:dyDescent="0.15"/>
    <row r="61" spans="1:5" ht="32.25" customHeight="1" x14ac:dyDescent="0.15"/>
    <row r="62" spans="1:5" ht="32.25" customHeight="1" x14ac:dyDescent="0.15"/>
    <row r="63" spans="1:5" ht="32.25" customHeight="1" x14ac:dyDescent="0.15"/>
    <row r="64" spans="1:5" ht="32.25" customHeight="1" x14ac:dyDescent="0.15"/>
    <row r="65" ht="32.25" customHeight="1" x14ac:dyDescent="0.15"/>
    <row r="66" ht="32.25" customHeight="1" x14ac:dyDescent="0.15"/>
    <row r="67" ht="32.25" customHeight="1" x14ac:dyDescent="0.15"/>
    <row r="68" ht="32.25" customHeight="1" x14ac:dyDescent="0.15"/>
    <row r="69" ht="32.25" customHeight="1" x14ac:dyDescent="0.15"/>
    <row r="70" ht="32.25" customHeight="1" x14ac:dyDescent="0.15"/>
    <row r="71" ht="32.25" customHeight="1" x14ac:dyDescent="0.15"/>
    <row r="72" ht="32.25" customHeight="1" x14ac:dyDescent="0.15"/>
    <row r="73" ht="32.25" customHeight="1" x14ac:dyDescent="0.15"/>
    <row r="74" ht="32.25" customHeight="1" x14ac:dyDescent="0.15"/>
    <row r="75" ht="32.25" customHeight="1" x14ac:dyDescent="0.15"/>
    <row r="76" ht="32.25" customHeight="1" x14ac:dyDescent="0.15"/>
    <row r="77" ht="32.25" customHeight="1" x14ac:dyDescent="0.15"/>
    <row r="78" ht="32.25" customHeight="1" x14ac:dyDescent="0.15"/>
    <row r="79" ht="32.25" customHeight="1" x14ac:dyDescent="0.15"/>
    <row r="80" ht="32.25" customHeight="1" x14ac:dyDescent="0.15"/>
    <row r="81" ht="32.25" customHeight="1" x14ac:dyDescent="0.15"/>
    <row r="82" ht="32.25" customHeight="1" x14ac:dyDescent="0.15"/>
    <row r="83" ht="32.25" customHeight="1" x14ac:dyDescent="0.15"/>
    <row r="84" ht="32.25" customHeight="1" x14ac:dyDescent="0.15"/>
    <row r="85" ht="32.25" customHeight="1" x14ac:dyDescent="0.15"/>
    <row r="86" ht="32.25" customHeight="1" x14ac:dyDescent="0.15"/>
    <row r="87" ht="32.25" customHeight="1" x14ac:dyDescent="0.15"/>
    <row r="88" ht="32.25" customHeight="1" x14ac:dyDescent="0.15"/>
    <row r="89" ht="32.25" customHeight="1" x14ac:dyDescent="0.15"/>
    <row r="90" ht="32.25" customHeight="1" x14ac:dyDescent="0.15"/>
    <row r="91" ht="32.25" customHeight="1" x14ac:dyDescent="0.15"/>
    <row r="92" ht="32.25" customHeight="1" x14ac:dyDescent="0.15"/>
    <row r="93" ht="32.25" customHeight="1" x14ac:dyDescent="0.15"/>
    <row r="94" ht="32.25" customHeight="1" x14ac:dyDescent="0.15"/>
    <row r="95" ht="32.25" customHeight="1" x14ac:dyDescent="0.15"/>
    <row r="96" ht="32.25" customHeight="1" x14ac:dyDescent="0.15"/>
    <row r="97" ht="32.25" customHeight="1" x14ac:dyDescent="0.15"/>
    <row r="98" ht="32.25" customHeight="1" x14ac:dyDescent="0.15"/>
    <row r="99" ht="32.25" customHeight="1" x14ac:dyDescent="0.15"/>
    <row r="100" ht="32.25" customHeight="1" x14ac:dyDescent="0.15"/>
    <row r="101" ht="32.25" customHeight="1" x14ac:dyDescent="0.15"/>
    <row r="102" ht="32.25" customHeight="1" x14ac:dyDescent="0.15"/>
    <row r="103" ht="32.25" customHeight="1" x14ac:dyDescent="0.15"/>
    <row r="104" ht="32.25" customHeight="1" x14ac:dyDescent="0.15"/>
    <row r="105" ht="32.25" customHeight="1" x14ac:dyDescent="0.15"/>
    <row r="106" ht="32.25" customHeight="1" x14ac:dyDescent="0.15"/>
    <row r="107" ht="32.25" customHeight="1" x14ac:dyDescent="0.15"/>
    <row r="108" ht="32.25" customHeight="1" x14ac:dyDescent="0.15"/>
    <row r="109" ht="32.25" customHeight="1" x14ac:dyDescent="0.15"/>
    <row r="110" ht="32.25" customHeight="1" x14ac:dyDescent="0.15"/>
    <row r="111" ht="32.25" customHeight="1" x14ac:dyDescent="0.15"/>
    <row r="112" ht="32.25" customHeight="1" x14ac:dyDescent="0.15"/>
    <row r="113" ht="32.25" customHeight="1" x14ac:dyDescent="0.15"/>
    <row r="114" ht="32.25" customHeight="1" x14ac:dyDescent="0.15"/>
    <row r="115" ht="32.25" customHeight="1" x14ac:dyDescent="0.15"/>
    <row r="116" ht="32.25" customHeight="1" x14ac:dyDescent="0.15"/>
    <row r="117" ht="32.25" customHeight="1" x14ac:dyDescent="0.15"/>
    <row r="118" ht="32.25" customHeight="1" x14ac:dyDescent="0.15"/>
    <row r="119" ht="32.25" customHeight="1" x14ac:dyDescent="0.15"/>
    <row r="120" ht="32.25" customHeight="1" x14ac:dyDescent="0.15"/>
    <row r="121" ht="32.25" customHeight="1" x14ac:dyDescent="0.15"/>
    <row r="122" ht="32.25" customHeight="1" x14ac:dyDescent="0.15"/>
    <row r="123" ht="32.25" customHeight="1" x14ac:dyDescent="0.15"/>
    <row r="124" ht="32.25" customHeight="1" x14ac:dyDescent="0.15"/>
    <row r="125" ht="32.25" customHeight="1" x14ac:dyDescent="0.15"/>
    <row r="126" ht="32.25" customHeight="1" x14ac:dyDescent="0.15"/>
    <row r="127" ht="32.25" customHeight="1" x14ac:dyDescent="0.15"/>
    <row r="128" ht="32.25" customHeight="1" x14ac:dyDescent="0.15"/>
    <row r="129" ht="32.25" customHeight="1" x14ac:dyDescent="0.15"/>
    <row r="130" ht="32.25" customHeight="1" x14ac:dyDescent="0.15"/>
    <row r="131" ht="32.25" customHeight="1" x14ac:dyDescent="0.15"/>
    <row r="132" ht="32.25" customHeight="1" x14ac:dyDescent="0.15"/>
    <row r="133" ht="32.25" customHeight="1" x14ac:dyDescent="0.15"/>
    <row r="134" ht="32.25" customHeight="1" x14ac:dyDescent="0.15"/>
    <row r="135" ht="32.25" customHeight="1" x14ac:dyDescent="0.15"/>
    <row r="136" ht="32.25" customHeight="1" x14ac:dyDescent="0.15"/>
    <row r="137" ht="32.25" customHeight="1" x14ac:dyDescent="0.15"/>
    <row r="138" ht="32.25" customHeight="1" x14ac:dyDescent="0.15"/>
    <row r="139" ht="32.25" customHeight="1" x14ac:dyDescent="0.15"/>
    <row r="140" ht="32.25" customHeight="1" x14ac:dyDescent="0.15"/>
    <row r="141" ht="32.25" customHeight="1" x14ac:dyDescent="0.15"/>
    <row r="142" ht="32.25" customHeight="1" x14ac:dyDescent="0.15"/>
    <row r="143" ht="32.25" customHeight="1" x14ac:dyDescent="0.15"/>
    <row r="144" ht="32.25" customHeight="1" x14ac:dyDescent="0.15"/>
    <row r="145" ht="32.25" customHeight="1" x14ac:dyDescent="0.15"/>
    <row r="146" ht="32.25" customHeight="1" x14ac:dyDescent="0.15"/>
    <row r="147" ht="32.25" customHeight="1" x14ac:dyDescent="0.15"/>
    <row r="148" ht="32.25" customHeight="1" x14ac:dyDescent="0.15"/>
    <row r="149" ht="32.25" customHeight="1" x14ac:dyDescent="0.15"/>
    <row r="150" ht="32.25" customHeight="1" x14ac:dyDescent="0.15"/>
    <row r="151" ht="32.25" customHeight="1" x14ac:dyDescent="0.15"/>
    <row r="152" ht="32.25" customHeight="1" x14ac:dyDescent="0.15"/>
    <row r="153" ht="32.25" customHeight="1" x14ac:dyDescent="0.15"/>
    <row r="154" ht="32.25" customHeight="1" x14ac:dyDescent="0.15"/>
    <row r="155" ht="32.25" customHeight="1" x14ac:dyDescent="0.15"/>
    <row r="156" ht="32.25" customHeight="1" x14ac:dyDescent="0.15"/>
    <row r="157" ht="32.25" customHeight="1" x14ac:dyDescent="0.15"/>
    <row r="158" ht="32.25" customHeight="1" x14ac:dyDescent="0.15"/>
    <row r="159" ht="32.25" customHeight="1" x14ac:dyDescent="0.15"/>
    <row r="160" ht="32.25" customHeight="1" x14ac:dyDescent="0.15"/>
    <row r="161" ht="32.25" customHeight="1" x14ac:dyDescent="0.15"/>
    <row r="162" ht="32.25" customHeight="1" x14ac:dyDescent="0.15"/>
    <row r="163" ht="32.25" customHeight="1" x14ac:dyDescent="0.15"/>
    <row r="164" ht="32.25" customHeight="1" x14ac:dyDescent="0.15"/>
    <row r="165" ht="32.25" customHeight="1" x14ac:dyDescent="0.15"/>
    <row r="166" ht="32.25" customHeight="1" x14ac:dyDescent="0.15"/>
    <row r="167" ht="32.25" customHeight="1" x14ac:dyDescent="0.15"/>
    <row r="168" ht="32.25" customHeight="1" x14ac:dyDescent="0.15"/>
    <row r="169" ht="32.25" customHeight="1" x14ac:dyDescent="0.15"/>
    <row r="170" ht="32.25" customHeight="1" x14ac:dyDescent="0.15"/>
    <row r="171" ht="32.25" customHeight="1" x14ac:dyDescent="0.15"/>
    <row r="172" ht="32.25" customHeight="1" x14ac:dyDescent="0.15"/>
    <row r="173" ht="32.25" customHeight="1" x14ac:dyDescent="0.15"/>
    <row r="174" ht="32.25" customHeight="1" x14ac:dyDescent="0.15"/>
    <row r="175" ht="32.25" customHeight="1" x14ac:dyDescent="0.15"/>
    <row r="176" ht="32.25" customHeight="1" x14ac:dyDescent="0.15"/>
    <row r="177" ht="32.25" customHeight="1" x14ac:dyDescent="0.15"/>
  </sheetData>
  <mergeCells count="2">
    <mergeCell ref="B3:C3"/>
    <mergeCell ref="A1:E1"/>
  </mergeCells>
  <phoneticPr fontId="2" type="noConversion"/>
  <printOptions horizontalCentered="1"/>
  <pageMargins left="0.59055118110236227" right="0.39370078740157483" top="0.59055118110236227" bottom="0.59055118110236227" header="0.39370078740157483" footer="0.39370078740157483"/>
  <pageSetup paperSize="9" fitToHeight="0" orientation="landscape" r:id="rId1"/>
  <rowBreaks count="3" manualBreakCount="3">
    <brk id="20" max="8" man="1"/>
    <brk id="39" max="8" man="1"/>
    <brk id="49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view="pageBreakPreview" zoomScaleNormal="100" zoomScaleSheetLayoutView="100" workbookViewId="0">
      <selection sqref="A1:E1"/>
    </sheetView>
  </sheetViews>
  <sheetFormatPr defaultRowHeight="13.5" x14ac:dyDescent="0.15"/>
  <cols>
    <col min="1" max="2" width="5.77734375" style="24" customWidth="1"/>
    <col min="3" max="3" width="20.77734375" style="25" customWidth="1"/>
    <col min="4" max="4" width="15.77734375" style="25" customWidth="1"/>
    <col min="5" max="5" width="10.77734375" style="26" customWidth="1"/>
    <col min="6" max="6" width="8.88671875" style="24"/>
    <col min="7" max="7" width="11.21875" style="24" customWidth="1"/>
    <col min="8" max="8" width="8.88671875" style="24"/>
    <col min="9" max="9" width="11.33203125" style="24" customWidth="1"/>
    <col min="10" max="10" width="8.88671875" style="24"/>
    <col min="11" max="11" width="10.88671875" style="24" customWidth="1"/>
    <col min="12" max="16384" width="8.88671875" style="24"/>
  </cols>
  <sheetData>
    <row r="1" spans="1:5" s="2" customFormat="1" ht="30" customHeight="1" x14ac:dyDescent="0.15">
      <c r="A1" s="258" t="s">
        <v>226</v>
      </c>
      <c r="B1" s="258"/>
      <c r="C1" s="258"/>
      <c r="D1" s="258"/>
      <c r="E1" s="258"/>
    </row>
    <row r="2" spans="1:5" s="2" customFormat="1" ht="24.95" customHeight="1" x14ac:dyDescent="0.15">
      <c r="A2" s="224"/>
      <c r="B2" s="224"/>
      <c r="C2" s="224"/>
      <c r="D2" s="261" t="s">
        <v>106</v>
      </c>
      <c r="E2" s="262">
        <f>SUM(C5+C49)</f>
        <v>47</v>
      </c>
    </row>
    <row r="3" spans="1:5" s="1" customFormat="1" ht="24.95" customHeight="1" x14ac:dyDescent="0.15">
      <c r="B3" s="255" t="s">
        <v>23</v>
      </c>
      <c r="C3" s="255"/>
    </row>
    <row r="4" spans="1:5" s="49" customFormat="1" ht="24.95" customHeight="1" x14ac:dyDescent="0.15">
      <c r="A4" s="117" t="s">
        <v>161</v>
      </c>
      <c r="B4" s="144" t="s">
        <v>21</v>
      </c>
      <c r="C4" s="144" t="s">
        <v>28</v>
      </c>
      <c r="D4" s="144" t="s">
        <v>29</v>
      </c>
      <c r="E4" s="118" t="s">
        <v>30</v>
      </c>
    </row>
    <row r="5" spans="1:5" s="147" customFormat="1" ht="24.95" customHeight="1" x14ac:dyDescent="0.15">
      <c r="A5" s="142"/>
      <c r="B5" s="142" t="s">
        <v>22</v>
      </c>
      <c r="C5" s="131">
        <f>COUNTA(B6:B20,B22:B39,B41:B46)</f>
        <v>39</v>
      </c>
      <c r="D5" s="145" t="s">
        <v>27</v>
      </c>
      <c r="E5" s="101">
        <f>SUM(E6:E20,E22:E43,E44:E46)</f>
        <v>90606.9</v>
      </c>
    </row>
    <row r="6" spans="1:5" s="49" customFormat="1" ht="24.95" customHeight="1" x14ac:dyDescent="0.15">
      <c r="A6" s="119">
        <v>20</v>
      </c>
      <c r="B6" s="119">
        <v>1</v>
      </c>
      <c r="C6" s="122" t="s">
        <v>840</v>
      </c>
      <c r="D6" s="122" t="s">
        <v>841</v>
      </c>
      <c r="E6" s="21">
        <v>1554.7</v>
      </c>
    </row>
    <row r="7" spans="1:5" s="49" customFormat="1" ht="24.95" customHeight="1" x14ac:dyDescent="0.15">
      <c r="A7" s="119">
        <v>21</v>
      </c>
      <c r="B7" s="119">
        <v>2</v>
      </c>
      <c r="C7" s="122" t="s">
        <v>48</v>
      </c>
      <c r="D7" s="122" t="s">
        <v>842</v>
      </c>
      <c r="E7" s="21">
        <v>4218.3</v>
      </c>
    </row>
    <row r="8" spans="1:5" s="49" customFormat="1" ht="24.95" customHeight="1" x14ac:dyDescent="0.15">
      <c r="A8" s="119">
        <v>22</v>
      </c>
      <c r="B8" s="119">
        <v>3</v>
      </c>
      <c r="C8" s="122" t="s">
        <v>49</v>
      </c>
      <c r="D8" s="122" t="s">
        <v>843</v>
      </c>
      <c r="E8" s="21">
        <v>1539.4</v>
      </c>
    </row>
    <row r="9" spans="1:5" s="49" customFormat="1" ht="24.95" customHeight="1" x14ac:dyDescent="0.15">
      <c r="A9" s="119">
        <v>23</v>
      </c>
      <c r="B9" s="119">
        <v>4</v>
      </c>
      <c r="C9" s="122" t="s">
        <v>50</v>
      </c>
      <c r="D9" s="122" t="s">
        <v>844</v>
      </c>
      <c r="E9" s="21">
        <v>1634.6</v>
      </c>
    </row>
    <row r="10" spans="1:5" s="49" customFormat="1" ht="24.95" customHeight="1" x14ac:dyDescent="0.15">
      <c r="A10" s="119">
        <v>24</v>
      </c>
      <c r="B10" s="119">
        <v>5</v>
      </c>
      <c r="C10" s="122" t="s">
        <v>51</v>
      </c>
      <c r="D10" s="122" t="s">
        <v>845</v>
      </c>
      <c r="E10" s="21">
        <v>2513.9</v>
      </c>
    </row>
    <row r="11" spans="1:5" s="49" customFormat="1" ht="24.95" customHeight="1" x14ac:dyDescent="0.15">
      <c r="A11" s="119">
        <v>25</v>
      </c>
      <c r="B11" s="119">
        <v>6</v>
      </c>
      <c r="C11" s="122" t="s">
        <v>52</v>
      </c>
      <c r="D11" s="122" t="s">
        <v>846</v>
      </c>
      <c r="E11" s="21">
        <v>2063.3000000000002</v>
      </c>
    </row>
    <row r="12" spans="1:5" s="49" customFormat="1" ht="24.95" customHeight="1" x14ac:dyDescent="0.15">
      <c r="A12" s="119">
        <v>26</v>
      </c>
      <c r="B12" s="119">
        <v>7</v>
      </c>
      <c r="C12" s="122" t="s">
        <v>53</v>
      </c>
      <c r="D12" s="122" t="s">
        <v>847</v>
      </c>
      <c r="E12" s="21">
        <v>1569.4</v>
      </c>
    </row>
    <row r="13" spans="1:5" s="49" customFormat="1" ht="24.95" customHeight="1" x14ac:dyDescent="0.15">
      <c r="A13" s="119">
        <v>132</v>
      </c>
      <c r="B13" s="119">
        <v>8</v>
      </c>
      <c r="C13" s="122" t="s">
        <v>848</v>
      </c>
      <c r="D13" s="122" t="s">
        <v>849</v>
      </c>
      <c r="E13" s="21">
        <v>1758</v>
      </c>
    </row>
    <row r="14" spans="1:5" s="49" customFormat="1" ht="24.95" customHeight="1" x14ac:dyDescent="0.15">
      <c r="A14" s="119">
        <v>220</v>
      </c>
      <c r="B14" s="119">
        <v>9</v>
      </c>
      <c r="C14" s="122" t="s">
        <v>850</v>
      </c>
      <c r="D14" s="122" t="s">
        <v>851</v>
      </c>
      <c r="E14" s="21">
        <v>1500</v>
      </c>
    </row>
    <row r="15" spans="1:5" s="49" customFormat="1" ht="24.95" customHeight="1" x14ac:dyDescent="0.15">
      <c r="A15" s="119">
        <v>224</v>
      </c>
      <c r="B15" s="119">
        <v>10</v>
      </c>
      <c r="C15" s="122" t="s">
        <v>852</v>
      </c>
      <c r="D15" s="122" t="s">
        <v>853</v>
      </c>
      <c r="E15" s="21">
        <v>2066</v>
      </c>
    </row>
    <row r="16" spans="1:5" s="49" customFormat="1" ht="24.95" customHeight="1" x14ac:dyDescent="0.15">
      <c r="A16" s="119">
        <v>225</v>
      </c>
      <c r="B16" s="119">
        <v>11</v>
      </c>
      <c r="C16" s="122" t="s">
        <v>54</v>
      </c>
      <c r="D16" s="122" t="s">
        <v>854</v>
      </c>
      <c r="E16" s="21">
        <v>1941</v>
      </c>
    </row>
    <row r="17" spans="1:5" s="49" customFormat="1" ht="24.95" customHeight="1" x14ac:dyDescent="0.15">
      <c r="A17" s="119">
        <v>226</v>
      </c>
      <c r="B17" s="119">
        <v>12</v>
      </c>
      <c r="C17" s="122" t="s">
        <v>55</v>
      </c>
      <c r="D17" s="122" t="s">
        <v>855</v>
      </c>
      <c r="E17" s="21">
        <v>1551</v>
      </c>
    </row>
    <row r="18" spans="1:5" s="49" customFormat="1" ht="24.95" customHeight="1" x14ac:dyDescent="0.15">
      <c r="A18" s="119">
        <v>227</v>
      </c>
      <c r="B18" s="119">
        <v>13</v>
      </c>
      <c r="C18" s="122" t="s">
        <v>56</v>
      </c>
      <c r="D18" s="122" t="s">
        <v>856</v>
      </c>
      <c r="E18" s="21">
        <v>2140</v>
      </c>
    </row>
    <row r="19" spans="1:5" s="49" customFormat="1" ht="24.95" customHeight="1" x14ac:dyDescent="0.15">
      <c r="A19" s="119">
        <v>228</v>
      </c>
      <c r="B19" s="119">
        <v>14</v>
      </c>
      <c r="C19" s="122" t="s">
        <v>57</v>
      </c>
      <c r="D19" s="122" t="s">
        <v>857</v>
      </c>
      <c r="E19" s="21">
        <v>1840</v>
      </c>
    </row>
    <row r="20" spans="1:5" s="49" customFormat="1" ht="24.95" customHeight="1" x14ac:dyDescent="0.15">
      <c r="A20" s="119">
        <v>229</v>
      </c>
      <c r="B20" s="119">
        <v>15</v>
      </c>
      <c r="C20" s="122" t="s">
        <v>58</v>
      </c>
      <c r="D20" s="122" t="s">
        <v>858</v>
      </c>
      <c r="E20" s="21">
        <v>2041</v>
      </c>
    </row>
    <row r="21" spans="1:5" s="49" customFormat="1" ht="24.95" customHeight="1" x14ac:dyDescent="0.15">
      <c r="A21" s="117" t="s">
        <v>859</v>
      </c>
      <c r="B21" s="144" t="s">
        <v>860</v>
      </c>
      <c r="C21" s="144" t="s">
        <v>861</v>
      </c>
      <c r="D21" s="144" t="s">
        <v>862</v>
      </c>
      <c r="E21" s="118" t="s">
        <v>863</v>
      </c>
    </row>
    <row r="22" spans="1:5" s="49" customFormat="1" ht="24.95" customHeight="1" x14ac:dyDescent="0.15">
      <c r="A22" s="119">
        <v>230</v>
      </c>
      <c r="B22" s="119">
        <v>16</v>
      </c>
      <c r="C22" s="122" t="s">
        <v>59</v>
      </c>
      <c r="D22" s="122" t="s">
        <v>864</v>
      </c>
      <c r="E22" s="21">
        <v>1462</v>
      </c>
    </row>
    <row r="23" spans="1:5" s="49" customFormat="1" ht="24.95" customHeight="1" x14ac:dyDescent="0.15">
      <c r="A23" s="119">
        <v>291</v>
      </c>
      <c r="B23" s="119">
        <v>17</v>
      </c>
      <c r="C23" s="122" t="s">
        <v>865</v>
      </c>
      <c r="D23" s="122" t="s">
        <v>866</v>
      </c>
      <c r="E23" s="21">
        <v>1511.3</v>
      </c>
    </row>
    <row r="24" spans="1:5" s="49" customFormat="1" ht="24.95" customHeight="1" x14ac:dyDescent="0.15">
      <c r="A24" s="119">
        <v>292</v>
      </c>
      <c r="B24" s="119">
        <v>18</v>
      </c>
      <c r="C24" s="122" t="s">
        <v>867</v>
      </c>
      <c r="D24" s="122" t="s">
        <v>868</v>
      </c>
      <c r="E24" s="21">
        <v>1509.5</v>
      </c>
    </row>
    <row r="25" spans="1:5" s="49" customFormat="1" ht="24.95" customHeight="1" x14ac:dyDescent="0.15">
      <c r="A25" s="119">
        <v>293</v>
      </c>
      <c r="B25" s="119">
        <v>19</v>
      </c>
      <c r="C25" s="122" t="s">
        <v>869</v>
      </c>
      <c r="D25" s="122" t="s">
        <v>870</v>
      </c>
      <c r="E25" s="90">
        <v>1503.1</v>
      </c>
    </row>
    <row r="26" spans="1:5" s="49" customFormat="1" ht="24.95" customHeight="1" x14ac:dyDescent="0.15">
      <c r="A26" s="119">
        <v>294</v>
      </c>
      <c r="B26" s="119">
        <v>20</v>
      </c>
      <c r="C26" s="122" t="s">
        <v>768</v>
      </c>
      <c r="D26" s="122" t="s">
        <v>871</v>
      </c>
      <c r="E26" s="21">
        <v>5443</v>
      </c>
    </row>
    <row r="27" spans="1:5" s="49" customFormat="1" ht="24.95" customHeight="1" x14ac:dyDescent="0.15">
      <c r="A27" s="119">
        <v>301</v>
      </c>
      <c r="B27" s="119">
        <v>21</v>
      </c>
      <c r="C27" s="122" t="s">
        <v>831</v>
      </c>
      <c r="D27" s="122" t="s">
        <v>832</v>
      </c>
      <c r="E27" s="90">
        <v>1632.4</v>
      </c>
    </row>
    <row r="28" spans="1:5" s="49" customFormat="1" ht="24.95" customHeight="1" x14ac:dyDescent="0.15">
      <c r="A28" s="119">
        <v>302</v>
      </c>
      <c r="B28" s="119">
        <v>22</v>
      </c>
      <c r="C28" s="122" t="s">
        <v>833</v>
      </c>
      <c r="D28" s="122" t="s">
        <v>834</v>
      </c>
      <c r="E28" s="90">
        <v>1509.4</v>
      </c>
    </row>
    <row r="29" spans="1:5" s="49" customFormat="1" ht="24.95" customHeight="1" x14ac:dyDescent="0.15">
      <c r="A29" s="119">
        <v>303</v>
      </c>
      <c r="B29" s="119">
        <v>23</v>
      </c>
      <c r="C29" s="122" t="s">
        <v>833</v>
      </c>
      <c r="D29" s="122" t="s">
        <v>835</v>
      </c>
      <c r="E29" s="21">
        <v>6248.9</v>
      </c>
    </row>
    <row r="30" spans="1:5" s="49" customFormat="1" ht="24.95" customHeight="1" x14ac:dyDescent="0.15">
      <c r="A30" s="119">
        <v>305</v>
      </c>
      <c r="B30" s="119">
        <v>24</v>
      </c>
      <c r="C30" s="122" t="s">
        <v>833</v>
      </c>
      <c r="D30" s="122" t="s">
        <v>836</v>
      </c>
      <c r="E30" s="90">
        <v>1506.6</v>
      </c>
    </row>
    <row r="31" spans="1:5" s="49" customFormat="1" ht="24.95" customHeight="1" x14ac:dyDescent="0.15">
      <c r="A31" s="119">
        <v>306</v>
      </c>
      <c r="B31" s="119">
        <v>25</v>
      </c>
      <c r="C31" s="122" t="s">
        <v>833</v>
      </c>
      <c r="D31" s="122" t="s">
        <v>837</v>
      </c>
      <c r="E31" s="90">
        <v>2077.5</v>
      </c>
    </row>
    <row r="32" spans="1:5" s="49" customFormat="1" ht="24.95" customHeight="1" x14ac:dyDescent="0.15">
      <c r="A32" s="119">
        <v>310</v>
      </c>
      <c r="B32" s="119">
        <v>26</v>
      </c>
      <c r="C32" s="122" t="s">
        <v>838</v>
      </c>
      <c r="D32" s="122" t="s">
        <v>1046</v>
      </c>
      <c r="E32" s="90">
        <v>4795</v>
      </c>
    </row>
    <row r="33" spans="1:5" s="49" customFormat="1" ht="24.95" customHeight="1" x14ac:dyDescent="0.15">
      <c r="A33" s="119">
        <v>309</v>
      </c>
      <c r="B33" s="119">
        <v>27</v>
      </c>
      <c r="C33" s="122" t="s">
        <v>839</v>
      </c>
      <c r="D33" s="122" t="s">
        <v>872</v>
      </c>
      <c r="E33" s="148">
        <v>2451</v>
      </c>
    </row>
    <row r="34" spans="1:5" s="49" customFormat="1" ht="24.95" customHeight="1" x14ac:dyDescent="0.15">
      <c r="A34" s="119">
        <v>311</v>
      </c>
      <c r="B34" s="119">
        <v>28</v>
      </c>
      <c r="C34" s="122" t="s">
        <v>873</v>
      </c>
      <c r="D34" s="122" t="s">
        <v>874</v>
      </c>
      <c r="E34" s="148">
        <v>1500.2</v>
      </c>
    </row>
    <row r="35" spans="1:5" s="49" customFormat="1" ht="24.95" customHeight="1" x14ac:dyDescent="0.15">
      <c r="A35" s="119">
        <v>312</v>
      </c>
      <c r="B35" s="119">
        <v>29</v>
      </c>
      <c r="C35" s="122" t="s">
        <v>140</v>
      </c>
      <c r="D35" s="122" t="s">
        <v>875</v>
      </c>
      <c r="E35" s="148">
        <v>1500</v>
      </c>
    </row>
    <row r="36" spans="1:5" s="49" customFormat="1" ht="24.95" customHeight="1" x14ac:dyDescent="0.15">
      <c r="A36" s="119">
        <v>355</v>
      </c>
      <c r="B36" s="119">
        <v>30</v>
      </c>
      <c r="C36" s="122" t="s">
        <v>876</v>
      </c>
      <c r="D36" s="122" t="s">
        <v>877</v>
      </c>
      <c r="E36" s="148">
        <v>1818.1</v>
      </c>
    </row>
    <row r="37" spans="1:5" s="49" customFormat="1" ht="24.95" customHeight="1" x14ac:dyDescent="0.15">
      <c r="A37" s="119">
        <v>356</v>
      </c>
      <c r="B37" s="119">
        <v>31</v>
      </c>
      <c r="C37" s="122" t="s">
        <v>878</v>
      </c>
      <c r="D37" s="122" t="s">
        <v>879</v>
      </c>
      <c r="E37" s="148">
        <v>1501.4</v>
      </c>
    </row>
    <row r="38" spans="1:5" s="49" customFormat="1" ht="24.95" customHeight="1" x14ac:dyDescent="0.15">
      <c r="A38" s="119">
        <v>316</v>
      </c>
      <c r="B38" s="119">
        <v>32</v>
      </c>
      <c r="C38" s="122" t="s">
        <v>899</v>
      </c>
      <c r="D38" s="122" t="s">
        <v>900</v>
      </c>
      <c r="E38" s="148">
        <v>2263.4</v>
      </c>
    </row>
    <row r="39" spans="1:5" s="49" customFormat="1" ht="24.95" customHeight="1" x14ac:dyDescent="0.15">
      <c r="A39" s="119">
        <v>317</v>
      </c>
      <c r="B39" s="119">
        <v>33</v>
      </c>
      <c r="C39" s="122" t="s">
        <v>901</v>
      </c>
      <c r="D39" s="122" t="s">
        <v>902</v>
      </c>
      <c r="E39" s="148">
        <v>1918.8</v>
      </c>
    </row>
    <row r="40" spans="1:5" s="49" customFormat="1" ht="24.95" customHeight="1" x14ac:dyDescent="0.15">
      <c r="A40" s="117" t="s">
        <v>161</v>
      </c>
      <c r="B40" s="211" t="s">
        <v>21</v>
      </c>
      <c r="C40" s="211" t="s">
        <v>28</v>
      </c>
      <c r="D40" s="211" t="s">
        <v>29</v>
      </c>
      <c r="E40" s="118" t="s">
        <v>30</v>
      </c>
    </row>
    <row r="41" spans="1:5" s="49" customFormat="1" ht="24.95" customHeight="1" x14ac:dyDescent="0.15">
      <c r="A41" s="119">
        <v>320</v>
      </c>
      <c r="B41" s="119">
        <v>34</v>
      </c>
      <c r="C41" s="122" t="s">
        <v>903</v>
      </c>
      <c r="D41" s="122" t="s">
        <v>1047</v>
      </c>
      <c r="E41" s="148">
        <v>3876.4</v>
      </c>
    </row>
    <row r="42" spans="1:5" s="50" customFormat="1" ht="24.95" customHeight="1" x14ac:dyDescent="0.15">
      <c r="A42" s="143">
        <v>351</v>
      </c>
      <c r="B42" s="143">
        <v>35</v>
      </c>
      <c r="C42" s="141" t="s">
        <v>1067</v>
      </c>
      <c r="D42" s="141" t="s">
        <v>1059</v>
      </c>
      <c r="E42" s="149">
        <v>2898.3</v>
      </c>
    </row>
    <row r="43" spans="1:5" s="50" customFormat="1" ht="24.95" customHeight="1" x14ac:dyDescent="0.15">
      <c r="A43" s="143">
        <v>352</v>
      </c>
      <c r="B43" s="143">
        <v>36</v>
      </c>
      <c r="C43" s="141" t="s">
        <v>1068</v>
      </c>
      <c r="D43" s="141" t="s">
        <v>1058</v>
      </c>
      <c r="E43" s="149">
        <v>1643</v>
      </c>
    </row>
    <row r="44" spans="1:5" s="50" customFormat="1" ht="24.95" customHeight="1" x14ac:dyDescent="0.15">
      <c r="A44" s="221">
        <v>361</v>
      </c>
      <c r="B44" s="119">
        <v>37</v>
      </c>
      <c r="C44" s="225" t="s">
        <v>1190</v>
      </c>
      <c r="D44" s="220" t="s">
        <v>1000</v>
      </c>
      <c r="E44" s="149">
        <v>3430</v>
      </c>
    </row>
    <row r="45" spans="1:5" s="50" customFormat="1" ht="24.95" customHeight="1" x14ac:dyDescent="0.15">
      <c r="A45" s="221">
        <v>362</v>
      </c>
      <c r="B45" s="119">
        <v>38</v>
      </c>
      <c r="C45" s="220" t="s">
        <v>905</v>
      </c>
      <c r="D45" s="220" t="s">
        <v>1208</v>
      </c>
      <c r="E45" s="149">
        <v>2400</v>
      </c>
    </row>
    <row r="46" spans="1:5" s="50" customFormat="1" ht="24.95" customHeight="1" x14ac:dyDescent="0.15">
      <c r="A46" s="221">
        <v>363</v>
      </c>
      <c r="B46" s="119">
        <v>39</v>
      </c>
      <c r="C46" s="220" t="s">
        <v>906</v>
      </c>
      <c r="D46" s="220" t="s">
        <v>1001</v>
      </c>
      <c r="E46" s="21">
        <v>4277</v>
      </c>
    </row>
    <row r="47" spans="1:5" s="49" customFormat="1" ht="24.95" customHeight="1" x14ac:dyDescent="0.15">
      <c r="B47" s="259" t="s">
        <v>880</v>
      </c>
      <c r="C47" s="259"/>
      <c r="D47" s="129"/>
      <c r="E47" s="130"/>
    </row>
    <row r="48" spans="1:5" s="49" customFormat="1" ht="24.95" customHeight="1" x14ac:dyDescent="0.15">
      <c r="A48" s="117" t="s">
        <v>881</v>
      </c>
      <c r="B48" s="144" t="s">
        <v>882</v>
      </c>
      <c r="C48" s="144" t="s">
        <v>883</v>
      </c>
      <c r="D48" s="144" t="s">
        <v>884</v>
      </c>
      <c r="E48" s="118" t="s">
        <v>885</v>
      </c>
    </row>
    <row r="49" spans="1:5" s="147" customFormat="1" ht="24.95" customHeight="1" x14ac:dyDescent="0.15">
      <c r="A49" s="142"/>
      <c r="B49" s="142" t="s">
        <v>886</v>
      </c>
      <c r="C49" s="131">
        <f>COUNTA(B50:B57)</f>
        <v>8</v>
      </c>
      <c r="D49" s="145" t="s">
        <v>887</v>
      </c>
      <c r="E49" s="101">
        <f>SUM(E50:E57)</f>
        <v>21777</v>
      </c>
    </row>
    <row r="50" spans="1:5" s="49" customFormat="1" ht="24.95" customHeight="1" x14ac:dyDescent="0.15">
      <c r="A50" s="119">
        <v>231</v>
      </c>
      <c r="B50" s="119">
        <v>1</v>
      </c>
      <c r="C50" s="122" t="s">
        <v>888</v>
      </c>
      <c r="D50" s="122" t="s">
        <v>889</v>
      </c>
      <c r="E50" s="21">
        <v>1674</v>
      </c>
    </row>
    <row r="51" spans="1:5" s="49" customFormat="1" ht="24.95" customHeight="1" x14ac:dyDescent="0.15">
      <c r="A51" s="119">
        <v>232</v>
      </c>
      <c r="B51" s="119">
        <v>2</v>
      </c>
      <c r="C51" s="122" t="s">
        <v>890</v>
      </c>
      <c r="D51" s="122" t="s">
        <v>891</v>
      </c>
      <c r="E51" s="21">
        <v>1837</v>
      </c>
    </row>
    <row r="52" spans="1:5" s="49" customFormat="1" ht="24.95" customHeight="1" x14ac:dyDescent="0.15">
      <c r="A52" s="119">
        <v>233</v>
      </c>
      <c r="B52" s="119">
        <v>3</v>
      </c>
      <c r="C52" s="122" t="s">
        <v>892</v>
      </c>
      <c r="D52" s="122" t="s">
        <v>893</v>
      </c>
      <c r="E52" s="21">
        <v>1691</v>
      </c>
    </row>
    <row r="53" spans="1:5" s="49" customFormat="1" ht="24.95" customHeight="1" x14ac:dyDescent="0.15">
      <c r="A53" s="119">
        <v>283</v>
      </c>
      <c r="B53" s="119">
        <v>4</v>
      </c>
      <c r="C53" s="122" t="s">
        <v>894</v>
      </c>
      <c r="D53" s="122" t="s">
        <v>895</v>
      </c>
      <c r="E53" s="21">
        <v>3094</v>
      </c>
    </row>
    <row r="54" spans="1:5" s="49" customFormat="1" ht="24.95" customHeight="1" x14ac:dyDescent="0.15">
      <c r="A54" s="119">
        <v>284</v>
      </c>
      <c r="B54" s="119">
        <v>5</v>
      </c>
      <c r="C54" s="122" t="s">
        <v>60</v>
      </c>
      <c r="D54" s="122" t="s">
        <v>896</v>
      </c>
      <c r="E54" s="21">
        <v>3440</v>
      </c>
    </row>
    <row r="55" spans="1:5" s="49" customFormat="1" ht="24.95" customHeight="1" x14ac:dyDescent="0.15">
      <c r="A55" s="119">
        <v>285</v>
      </c>
      <c r="B55" s="119">
        <v>6</v>
      </c>
      <c r="C55" s="122" t="s">
        <v>61</v>
      </c>
      <c r="D55" s="122" t="s">
        <v>897</v>
      </c>
      <c r="E55" s="21">
        <v>3140</v>
      </c>
    </row>
    <row r="56" spans="1:5" s="49" customFormat="1" ht="24.95" customHeight="1" x14ac:dyDescent="0.15">
      <c r="A56" s="119">
        <v>286</v>
      </c>
      <c r="B56" s="119">
        <v>7</v>
      </c>
      <c r="C56" s="122" t="s">
        <v>62</v>
      </c>
      <c r="D56" s="122" t="s">
        <v>898</v>
      </c>
      <c r="E56" s="21">
        <v>3185</v>
      </c>
    </row>
    <row r="57" spans="1:5" s="49" customFormat="1" ht="24.95" customHeight="1" x14ac:dyDescent="0.15">
      <c r="A57" s="119">
        <v>357</v>
      </c>
      <c r="B57" s="119">
        <v>8</v>
      </c>
      <c r="C57" s="122" t="s">
        <v>831</v>
      </c>
      <c r="D57" s="122" t="s">
        <v>904</v>
      </c>
      <c r="E57" s="148">
        <v>3716</v>
      </c>
    </row>
  </sheetData>
  <mergeCells count="3">
    <mergeCell ref="B3:C3"/>
    <mergeCell ref="B47:C47"/>
    <mergeCell ref="A1:E1"/>
  </mergeCells>
  <phoneticPr fontId="2" type="noConversion"/>
  <printOptions horizontalCentered="1"/>
  <pageMargins left="0.59055118110236227" right="0.39370078740157483" top="0.59055118110236227" bottom="0.59055118110236227" header="0.39370078740157483" footer="0.39370078740157483"/>
  <pageSetup paperSize="9" fitToHeight="0" orientation="landscape" r:id="rId1"/>
  <rowBreaks count="1" manualBreakCount="1">
    <brk id="20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9"/>
  <sheetViews>
    <sheetView view="pageBreakPreview" zoomScaleNormal="100" zoomScaleSheetLayoutView="100" workbookViewId="0">
      <selection sqref="A1:E1"/>
    </sheetView>
  </sheetViews>
  <sheetFormatPr defaultRowHeight="13.5" x14ac:dyDescent="0.15"/>
  <cols>
    <col min="1" max="2" width="5.77734375" style="24" customWidth="1"/>
    <col min="3" max="3" width="25.77734375" style="25" customWidth="1"/>
    <col min="4" max="4" width="20.77734375" style="25" customWidth="1"/>
    <col min="5" max="5" width="10.77734375" style="26" customWidth="1"/>
    <col min="6" max="6" width="8.88671875" style="24"/>
    <col min="7" max="7" width="10.77734375" style="24" customWidth="1"/>
    <col min="8" max="8" width="8.88671875" style="24"/>
    <col min="9" max="9" width="10.44140625" style="24" customWidth="1"/>
    <col min="10" max="10" width="8.88671875" style="24"/>
    <col min="11" max="11" width="9.88671875" style="24" customWidth="1"/>
    <col min="12" max="12" width="9.5546875" style="24" customWidth="1"/>
    <col min="13" max="16384" width="8.88671875" style="24"/>
  </cols>
  <sheetData>
    <row r="1" spans="1:5" s="2" customFormat="1" ht="30" customHeight="1" x14ac:dyDescent="0.15">
      <c r="A1" s="258" t="s">
        <v>227</v>
      </c>
      <c r="B1" s="258"/>
      <c r="C1" s="258"/>
      <c r="D1" s="258"/>
      <c r="E1" s="258"/>
    </row>
    <row r="2" spans="1:5" s="1" customFormat="1" ht="24.95" customHeight="1" x14ac:dyDescent="0.15">
      <c r="D2" s="261" t="s">
        <v>106</v>
      </c>
      <c r="E2" s="262">
        <f>SUM(C5+C94+C103)</f>
        <v>93</v>
      </c>
    </row>
    <row r="3" spans="1:5" s="1" customFormat="1" ht="24.95" customHeight="1" x14ac:dyDescent="0.15">
      <c r="B3" s="255" t="s">
        <v>23</v>
      </c>
      <c r="C3" s="255"/>
      <c r="D3" s="115"/>
      <c r="E3" s="116"/>
    </row>
    <row r="4" spans="1:5" s="1" customFormat="1" ht="24.95" customHeight="1" x14ac:dyDescent="0.15">
      <c r="A4" s="117" t="s">
        <v>161</v>
      </c>
      <c r="B4" s="181" t="s">
        <v>21</v>
      </c>
      <c r="C4" s="144" t="s">
        <v>28</v>
      </c>
      <c r="D4" s="144" t="s">
        <v>29</v>
      </c>
      <c r="E4" s="118" t="s">
        <v>30</v>
      </c>
    </row>
    <row r="5" spans="1:5" s="1" customFormat="1" ht="24.95" customHeight="1" x14ac:dyDescent="0.15">
      <c r="A5" s="182"/>
      <c r="B5" s="183" t="s">
        <v>22</v>
      </c>
      <c r="C5" s="184">
        <f>COUNT(B5:B23,B24:B43,B44:B65,B66:B91)</f>
        <v>82</v>
      </c>
      <c r="D5" s="185" t="s">
        <v>27</v>
      </c>
      <c r="E5" s="186">
        <f>SUM(E6:E23,E24:E43,E44:E65,E66:E91)</f>
        <v>164291.50000000003</v>
      </c>
    </row>
    <row r="6" spans="1:5" s="1" customFormat="1" ht="24.95" customHeight="1" x14ac:dyDescent="0.15">
      <c r="A6" s="119">
        <v>27</v>
      </c>
      <c r="B6" s="187">
        <v>1</v>
      </c>
      <c r="C6" s="121" t="s">
        <v>908</v>
      </c>
      <c r="D6" s="121" t="s">
        <v>1013</v>
      </c>
      <c r="E6" s="21">
        <v>2358.9</v>
      </c>
    </row>
    <row r="7" spans="1:5" s="1" customFormat="1" ht="24.95" customHeight="1" x14ac:dyDescent="0.15">
      <c r="A7" s="119">
        <v>28</v>
      </c>
      <c r="B7" s="187">
        <v>2</v>
      </c>
      <c r="C7" s="121" t="s">
        <v>909</v>
      </c>
      <c r="D7" s="121" t="s">
        <v>1014</v>
      </c>
      <c r="E7" s="21">
        <v>2500.8000000000002</v>
      </c>
    </row>
    <row r="8" spans="1:5" s="1" customFormat="1" ht="24.95" customHeight="1" x14ac:dyDescent="0.15">
      <c r="A8" s="119">
        <v>29</v>
      </c>
      <c r="B8" s="187">
        <v>3</v>
      </c>
      <c r="C8" s="121" t="s">
        <v>910</v>
      </c>
      <c r="D8" s="121" t="s">
        <v>1015</v>
      </c>
      <c r="E8" s="21">
        <v>1599</v>
      </c>
    </row>
    <row r="9" spans="1:5" s="1" customFormat="1" ht="24.95" customHeight="1" x14ac:dyDescent="0.15">
      <c r="A9" s="119">
        <v>30</v>
      </c>
      <c r="B9" s="187">
        <v>4</v>
      </c>
      <c r="C9" s="121" t="s">
        <v>911</v>
      </c>
      <c r="D9" s="121" t="s">
        <v>1016</v>
      </c>
      <c r="E9" s="21">
        <v>1794.3</v>
      </c>
    </row>
    <row r="10" spans="1:5" s="1" customFormat="1" ht="24.95" customHeight="1" x14ac:dyDescent="0.15">
      <c r="A10" s="119">
        <v>31</v>
      </c>
      <c r="B10" s="187">
        <v>5</v>
      </c>
      <c r="C10" s="121" t="s">
        <v>277</v>
      </c>
      <c r="D10" s="121" t="s">
        <v>617</v>
      </c>
      <c r="E10" s="21">
        <v>1500.3</v>
      </c>
    </row>
    <row r="11" spans="1:5" s="1" customFormat="1" ht="24.95" customHeight="1" x14ac:dyDescent="0.15">
      <c r="A11" s="119">
        <v>32</v>
      </c>
      <c r="B11" s="187">
        <v>6</v>
      </c>
      <c r="C11" s="121" t="s">
        <v>278</v>
      </c>
      <c r="D11" s="121" t="s">
        <v>279</v>
      </c>
      <c r="E11" s="21">
        <v>1954.5</v>
      </c>
    </row>
    <row r="12" spans="1:5" s="1" customFormat="1" ht="24.95" customHeight="1" x14ac:dyDescent="0.15">
      <c r="A12" s="119">
        <v>33</v>
      </c>
      <c r="B12" s="187">
        <v>7</v>
      </c>
      <c r="C12" s="121" t="s">
        <v>280</v>
      </c>
      <c r="D12" s="121" t="s">
        <v>281</v>
      </c>
      <c r="E12" s="21">
        <v>1704.9</v>
      </c>
    </row>
    <row r="13" spans="1:5" s="1" customFormat="1" ht="24.95" customHeight="1" x14ac:dyDescent="0.15">
      <c r="A13" s="119">
        <v>34</v>
      </c>
      <c r="B13" s="187">
        <v>8</v>
      </c>
      <c r="C13" s="121" t="s">
        <v>282</v>
      </c>
      <c r="D13" s="121" t="s">
        <v>283</v>
      </c>
      <c r="E13" s="21">
        <v>2347.9</v>
      </c>
    </row>
    <row r="14" spans="1:5" s="1" customFormat="1" ht="24.95" customHeight="1" x14ac:dyDescent="0.15">
      <c r="A14" s="119">
        <v>35</v>
      </c>
      <c r="B14" s="187">
        <v>9</v>
      </c>
      <c r="C14" s="121" t="s">
        <v>284</v>
      </c>
      <c r="D14" s="121" t="s">
        <v>285</v>
      </c>
      <c r="E14" s="21">
        <v>1502.6</v>
      </c>
    </row>
    <row r="15" spans="1:5" s="1" customFormat="1" ht="24.95" customHeight="1" x14ac:dyDescent="0.15">
      <c r="A15" s="119">
        <v>169</v>
      </c>
      <c r="B15" s="187">
        <v>10</v>
      </c>
      <c r="C15" s="121" t="s">
        <v>286</v>
      </c>
      <c r="D15" s="121" t="s">
        <v>287</v>
      </c>
      <c r="E15" s="21">
        <v>3732.6</v>
      </c>
    </row>
    <row r="16" spans="1:5" s="1" customFormat="1" ht="24.95" customHeight="1" x14ac:dyDescent="0.15">
      <c r="A16" s="119">
        <v>170</v>
      </c>
      <c r="B16" s="187">
        <v>11</v>
      </c>
      <c r="C16" s="121" t="s">
        <v>288</v>
      </c>
      <c r="D16" s="121" t="s">
        <v>289</v>
      </c>
      <c r="E16" s="21">
        <v>2701</v>
      </c>
    </row>
    <row r="17" spans="1:5" s="1" customFormat="1" ht="24.95" customHeight="1" x14ac:dyDescent="0.15">
      <c r="A17" s="119">
        <v>171</v>
      </c>
      <c r="B17" s="187">
        <v>12</v>
      </c>
      <c r="C17" s="121" t="s">
        <v>290</v>
      </c>
      <c r="D17" s="121" t="s">
        <v>291</v>
      </c>
      <c r="E17" s="21">
        <v>2836.3</v>
      </c>
    </row>
    <row r="18" spans="1:5" s="1" customFormat="1" ht="24.95" customHeight="1" x14ac:dyDescent="0.15">
      <c r="A18" s="119">
        <v>172</v>
      </c>
      <c r="B18" s="187">
        <v>13</v>
      </c>
      <c r="C18" s="121" t="s">
        <v>292</v>
      </c>
      <c r="D18" s="121" t="s">
        <v>293</v>
      </c>
      <c r="E18" s="21">
        <v>3062.5</v>
      </c>
    </row>
    <row r="19" spans="1:5" s="1" customFormat="1" ht="24.95" customHeight="1" x14ac:dyDescent="0.15">
      <c r="A19" s="119">
        <v>179</v>
      </c>
      <c r="B19" s="187">
        <v>14</v>
      </c>
      <c r="C19" s="121" t="s">
        <v>294</v>
      </c>
      <c r="D19" s="121" t="s">
        <v>295</v>
      </c>
      <c r="E19" s="21">
        <v>2353</v>
      </c>
    </row>
    <row r="20" spans="1:5" s="1" customFormat="1" ht="24.95" customHeight="1" x14ac:dyDescent="0.15">
      <c r="A20" s="119">
        <v>180</v>
      </c>
      <c r="B20" s="187">
        <v>15</v>
      </c>
      <c r="C20" s="121" t="s">
        <v>296</v>
      </c>
      <c r="D20" s="188" t="s">
        <v>297</v>
      </c>
      <c r="E20" s="21">
        <v>2800</v>
      </c>
    </row>
    <row r="21" spans="1:5" s="1" customFormat="1" ht="24.95" customHeight="1" x14ac:dyDescent="0.15">
      <c r="A21" s="117" t="s">
        <v>161</v>
      </c>
      <c r="B21" s="181" t="s">
        <v>21</v>
      </c>
      <c r="C21" s="144" t="s">
        <v>28</v>
      </c>
      <c r="D21" s="144" t="s">
        <v>29</v>
      </c>
      <c r="E21" s="118" t="s">
        <v>30</v>
      </c>
    </row>
    <row r="22" spans="1:5" s="1" customFormat="1" ht="24.95" customHeight="1" x14ac:dyDescent="0.15">
      <c r="A22" s="119">
        <v>181</v>
      </c>
      <c r="B22" s="187">
        <v>16</v>
      </c>
      <c r="C22" s="121" t="s">
        <v>298</v>
      </c>
      <c r="D22" s="121" t="s">
        <v>299</v>
      </c>
      <c r="E22" s="21">
        <v>544</v>
      </c>
    </row>
    <row r="23" spans="1:5" s="1" customFormat="1" ht="24.95" customHeight="1" x14ac:dyDescent="0.15">
      <c r="A23" s="119">
        <v>182</v>
      </c>
      <c r="B23" s="187">
        <v>17</v>
      </c>
      <c r="C23" s="121" t="s">
        <v>300</v>
      </c>
      <c r="D23" s="121" t="s">
        <v>301</v>
      </c>
      <c r="E23" s="21">
        <v>1355</v>
      </c>
    </row>
    <row r="24" spans="1:5" s="1" customFormat="1" ht="24.95" customHeight="1" x14ac:dyDescent="0.15">
      <c r="A24" s="119">
        <v>183</v>
      </c>
      <c r="B24" s="187">
        <v>18</v>
      </c>
      <c r="C24" s="121" t="s">
        <v>302</v>
      </c>
      <c r="D24" s="121" t="s">
        <v>303</v>
      </c>
      <c r="E24" s="21">
        <v>868</v>
      </c>
    </row>
    <row r="25" spans="1:5" s="1" customFormat="1" ht="24.95" customHeight="1" x14ac:dyDescent="0.15">
      <c r="A25" s="119">
        <v>184</v>
      </c>
      <c r="B25" s="187">
        <v>19</v>
      </c>
      <c r="C25" s="121" t="s">
        <v>304</v>
      </c>
      <c r="D25" s="121" t="s">
        <v>305</v>
      </c>
      <c r="E25" s="21">
        <v>1036</v>
      </c>
    </row>
    <row r="26" spans="1:5" s="1" customFormat="1" ht="24.95" customHeight="1" x14ac:dyDescent="0.15">
      <c r="A26" s="119">
        <v>185</v>
      </c>
      <c r="B26" s="187">
        <v>20</v>
      </c>
      <c r="C26" s="121" t="s">
        <v>306</v>
      </c>
      <c r="D26" s="121" t="s">
        <v>307</v>
      </c>
      <c r="E26" s="21">
        <v>880</v>
      </c>
    </row>
    <row r="27" spans="1:5" s="1" customFormat="1" ht="24.95" customHeight="1" x14ac:dyDescent="0.15">
      <c r="A27" s="119">
        <v>186</v>
      </c>
      <c r="B27" s="187">
        <v>21</v>
      </c>
      <c r="C27" s="121" t="s">
        <v>308</v>
      </c>
      <c r="D27" s="121" t="s">
        <v>309</v>
      </c>
      <c r="E27" s="21">
        <v>840</v>
      </c>
    </row>
    <row r="28" spans="1:5" s="1" customFormat="1" ht="24.95" customHeight="1" x14ac:dyDescent="0.15">
      <c r="A28" s="119">
        <v>187</v>
      </c>
      <c r="B28" s="187">
        <v>22</v>
      </c>
      <c r="C28" s="121" t="s">
        <v>310</v>
      </c>
      <c r="D28" s="121" t="s">
        <v>311</v>
      </c>
      <c r="E28" s="21">
        <v>1850</v>
      </c>
    </row>
    <row r="29" spans="1:5" s="1" customFormat="1" ht="24.95" customHeight="1" x14ac:dyDescent="0.15">
      <c r="A29" s="119">
        <v>188</v>
      </c>
      <c r="B29" s="187">
        <v>23</v>
      </c>
      <c r="C29" s="121" t="s">
        <v>312</v>
      </c>
      <c r="D29" s="121" t="s">
        <v>313</v>
      </c>
      <c r="E29" s="21">
        <v>1900</v>
      </c>
    </row>
    <row r="30" spans="1:5" s="1" customFormat="1" ht="24.95" customHeight="1" x14ac:dyDescent="0.15">
      <c r="A30" s="119">
        <v>189</v>
      </c>
      <c r="B30" s="187">
        <v>24</v>
      </c>
      <c r="C30" s="121" t="s">
        <v>314</v>
      </c>
      <c r="D30" s="121" t="s">
        <v>605</v>
      </c>
      <c r="E30" s="21">
        <v>1617.8</v>
      </c>
    </row>
    <row r="31" spans="1:5" s="1" customFormat="1" ht="24.95" customHeight="1" x14ac:dyDescent="0.15">
      <c r="A31" s="119">
        <v>190</v>
      </c>
      <c r="B31" s="187">
        <v>25</v>
      </c>
      <c r="C31" s="121" t="s">
        <v>315</v>
      </c>
      <c r="D31" s="121" t="s">
        <v>606</v>
      </c>
      <c r="E31" s="21">
        <v>1841.7</v>
      </c>
    </row>
    <row r="32" spans="1:5" s="1" customFormat="1" ht="24.95" customHeight="1" x14ac:dyDescent="0.15">
      <c r="A32" s="119">
        <v>191</v>
      </c>
      <c r="B32" s="187">
        <v>26</v>
      </c>
      <c r="C32" s="121" t="s">
        <v>316</v>
      </c>
      <c r="D32" s="121" t="s">
        <v>317</v>
      </c>
      <c r="E32" s="21">
        <v>1771</v>
      </c>
    </row>
    <row r="33" spans="1:5" s="1" customFormat="1" ht="24.95" customHeight="1" x14ac:dyDescent="0.15">
      <c r="A33" s="119">
        <v>192</v>
      </c>
      <c r="B33" s="187">
        <v>27</v>
      </c>
      <c r="C33" s="121" t="s">
        <v>318</v>
      </c>
      <c r="D33" s="121" t="s">
        <v>319</v>
      </c>
      <c r="E33" s="21">
        <v>2560.8000000000002</v>
      </c>
    </row>
    <row r="34" spans="1:5" s="1" customFormat="1" ht="24.95" customHeight="1" x14ac:dyDescent="0.15">
      <c r="A34" s="119">
        <v>193</v>
      </c>
      <c r="B34" s="187">
        <v>28</v>
      </c>
      <c r="C34" s="121" t="s">
        <v>320</v>
      </c>
      <c r="D34" s="121" t="s">
        <v>321</v>
      </c>
      <c r="E34" s="21">
        <v>2111.3000000000002</v>
      </c>
    </row>
    <row r="35" spans="1:5" s="1" customFormat="1" ht="24.95" customHeight="1" x14ac:dyDescent="0.15">
      <c r="A35" s="119">
        <v>194</v>
      </c>
      <c r="B35" s="187">
        <v>29</v>
      </c>
      <c r="C35" s="121" t="s">
        <v>322</v>
      </c>
      <c r="D35" s="121" t="s">
        <v>323</v>
      </c>
      <c r="E35" s="21">
        <v>1389.3</v>
      </c>
    </row>
    <row r="36" spans="1:5" s="1" customFormat="1" ht="24.95" customHeight="1" x14ac:dyDescent="0.15">
      <c r="A36" s="119">
        <v>207</v>
      </c>
      <c r="B36" s="187">
        <v>30</v>
      </c>
      <c r="C36" s="121" t="s">
        <v>324</v>
      </c>
      <c r="D36" s="121" t="s">
        <v>325</v>
      </c>
      <c r="E36" s="21">
        <v>1500.6</v>
      </c>
    </row>
    <row r="37" spans="1:5" s="1" customFormat="1" ht="24.95" customHeight="1" x14ac:dyDescent="0.15">
      <c r="A37" s="119">
        <v>235</v>
      </c>
      <c r="B37" s="187">
        <v>31</v>
      </c>
      <c r="C37" s="121" t="s">
        <v>326</v>
      </c>
      <c r="D37" s="121" t="s">
        <v>327</v>
      </c>
      <c r="E37" s="21">
        <v>2003.1</v>
      </c>
    </row>
    <row r="38" spans="1:5" s="1" customFormat="1" ht="24.95" customHeight="1" x14ac:dyDescent="0.15">
      <c r="A38" s="119">
        <v>236</v>
      </c>
      <c r="B38" s="187">
        <v>32</v>
      </c>
      <c r="C38" s="121" t="s">
        <v>328</v>
      </c>
      <c r="D38" s="121" t="s">
        <v>329</v>
      </c>
      <c r="E38" s="21">
        <v>1518.5</v>
      </c>
    </row>
    <row r="39" spans="1:5" s="1" customFormat="1" ht="24.95" customHeight="1" x14ac:dyDescent="0.15">
      <c r="A39" s="119">
        <v>237</v>
      </c>
      <c r="B39" s="187">
        <v>33</v>
      </c>
      <c r="C39" s="121" t="s">
        <v>330</v>
      </c>
      <c r="D39" s="121" t="s">
        <v>331</v>
      </c>
      <c r="E39" s="21">
        <v>1822.2</v>
      </c>
    </row>
    <row r="40" spans="1:5" s="1" customFormat="1" ht="24.95" customHeight="1" x14ac:dyDescent="0.15">
      <c r="A40" s="117" t="s">
        <v>161</v>
      </c>
      <c r="B40" s="181" t="s">
        <v>21</v>
      </c>
      <c r="C40" s="144" t="s">
        <v>28</v>
      </c>
      <c r="D40" s="144" t="s">
        <v>29</v>
      </c>
      <c r="E40" s="118" t="s">
        <v>30</v>
      </c>
    </row>
    <row r="41" spans="1:5" s="1" customFormat="1" ht="24.95" customHeight="1" x14ac:dyDescent="0.15">
      <c r="A41" s="119">
        <v>238</v>
      </c>
      <c r="B41" s="187">
        <v>34</v>
      </c>
      <c r="C41" s="121" t="s">
        <v>332</v>
      </c>
      <c r="D41" s="189" t="s">
        <v>333</v>
      </c>
      <c r="E41" s="190">
        <v>1509</v>
      </c>
    </row>
    <row r="42" spans="1:5" s="1" customFormat="1" ht="24.95" customHeight="1" x14ac:dyDescent="0.15">
      <c r="A42" s="119">
        <v>239</v>
      </c>
      <c r="B42" s="187">
        <v>35</v>
      </c>
      <c r="C42" s="121" t="s">
        <v>334</v>
      </c>
      <c r="D42" s="121" t="s">
        <v>335</v>
      </c>
      <c r="E42" s="21">
        <v>1546.5</v>
      </c>
    </row>
    <row r="43" spans="1:5" s="1" customFormat="1" ht="24.95" customHeight="1" x14ac:dyDescent="0.15">
      <c r="A43" s="119">
        <v>240</v>
      </c>
      <c r="B43" s="187">
        <v>36</v>
      </c>
      <c r="C43" s="188" t="s">
        <v>336</v>
      </c>
      <c r="D43" s="121" t="s">
        <v>337</v>
      </c>
      <c r="E43" s="21">
        <v>1500</v>
      </c>
    </row>
    <row r="44" spans="1:5" s="1" customFormat="1" ht="24.95" customHeight="1" x14ac:dyDescent="0.15">
      <c r="A44" s="119">
        <v>241</v>
      </c>
      <c r="B44" s="187">
        <v>37</v>
      </c>
      <c r="C44" s="188" t="s">
        <v>338</v>
      </c>
      <c r="D44" s="121" t="s">
        <v>339</v>
      </c>
      <c r="E44" s="21">
        <v>1500.4</v>
      </c>
    </row>
    <row r="45" spans="1:5" s="1" customFormat="1" ht="24.95" customHeight="1" x14ac:dyDescent="0.15">
      <c r="A45" s="119">
        <v>242</v>
      </c>
      <c r="B45" s="187">
        <v>38</v>
      </c>
      <c r="C45" s="188" t="s">
        <v>340</v>
      </c>
      <c r="D45" s="121" t="s">
        <v>341</v>
      </c>
      <c r="E45" s="21">
        <v>1590</v>
      </c>
    </row>
    <row r="46" spans="1:5" s="1" customFormat="1" ht="24.95" customHeight="1" x14ac:dyDescent="0.15">
      <c r="A46" s="119">
        <v>243</v>
      </c>
      <c r="B46" s="187">
        <v>39</v>
      </c>
      <c r="C46" s="188" t="s">
        <v>342</v>
      </c>
      <c r="D46" s="121" t="s">
        <v>343</v>
      </c>
      <c r="E46" s="21">
        <v>1589.8</v>
      </c>
    </row>
    <row r="47" spans="1:5" s="1" customFormat="1" ht="24.95" customHeight="1" x14ac:dyDescent="0.15">
      <c r="A47" s="119">
        <v>244</v>
      </c>
      <c r="B47" s="187">
        <v>40</v>
      </c>
      <c r="C47" s="188" t="s">
        <v>344</v>
      </c>
      <c r="D47" s="121" t="s">
        <v>345</v>
      </c>
      <c r="E47" s="21">
        <v>1580.5</v>
      </c>
    </row>
    <row r="48" spans="1:5" s="1" customFormat="1" ht="24.95" customHeight="1" x14ac:dyDescent="0.15">
      <c r="A48" s="119">
        <v>245</v>
      </c>
      <c r="B48" s="187">
        <v>41</v>
      </c>
      <c r="C48" s="188" t="s">
        <v>346</v>
      </c>
      <c r="D48" s="121" t="s">
        <v>347</v>
      </c>
      <c r="E48" s="21">
        <v>1635.7</v>
      </c>
    </row>
    <row r="49" spans="1:5" s="1" customFormat="1" ht="24.95" customHeight="1" x14ac:dyDescent="0.15">
      <c r="A49" s="119">
        <v>246</v>
      </c>
      <c r="B49" s="187">
        <v>42</v>
      </c>
      <c r="C49" s="188" t="s">
        <v>348</v>
      </c>
      <c r="D49" s="121" t="s">
        <v>349</v>
      </c>
      <c r="E49" s="21">
        <v>1644.6</v>
      </c>
    </row>
    <row r="50" spans="1:5" s="1" customFormat="1" ht="24.95" customHeight="1" x14ac:dyDescent="0.15">
      <c r="A50" s="119">
        <v>247</v>
      </c>
      <c r="B50" s="187">
        <v>43</v>
      </c>
      <c r="C50" s="188" t="s">
        <v>350</v>
      </c>
      <c r="D50" s="121" t="s">
        <v>351</v>
      </c>
      <c r="E50" s="21">
        <v>1620.1</v>
      </c>
    </row>
    <row r="51" spans="1:5" s="1" customFormat="1" ht="24.95" customHeight="1" x14ac:dyDescent="0.15">
      <c r="A51" s="119">
        <v>248</v>
      </c>
      <c r="B51" s="187">
        <v>44</v>
      </c>
      <c r="C51" s="121" t="s">
        <v>352</v>
      </c>
      <c r="D51" s="121" t="s">
        <v>353</v>
      </c>
      <c r="E51" s="21">
        <v>1581.7</v>
      </c>
    </row>
    <row r="52" spans="1:5" s="1" customFormat="1" ht="24.95" customHeight="1" x14ac:dyDescent="0.15">
      <c r="A52" s="119">
        <v>249</v>
      </c>
      <c r="B52" s="187">
        <v>45</v>
      </c>
      <c r="C52" s="188" t="s">
        <v>354</v>
      </c>
      <c r="D52" s="121" t="s">
        <v>355</v>
      </c>
      <c r="E52" s="21">
        <v>1500</v>
      </c>
    </row>
    <row r="53" spans="1:5" s="1" customFormat="1" ht="24.95" customHeight="1" x14ac:dyDescent="0.15">
      <c r="A53" s="119">
        <v>250</v>
      </c>
      <c r="B53" s="187">
        <v>46</v>
      </c>
      <c r="C53" s="188" t="s">
        <v>356</v>
      </c>
      <c r="D53" s="121" t="s">
        <v>357</v>
      </c>
      <c r="E53" s="21">
        <v>1585</v>
      </c>
    </row>
    <row r="54" spans="1:5" s="1" customFormat="1" ht="24.95" customHeight="1" x14ac:dyDescent="0.15">
      <c r="A54" s="119">
        <v>251</v>
      </c>
      <c r="B54" s="187">
        <v>47</v>
      </c>
      <c r="C54" s="188" t="s">
        <v>358</v>
      </c>
      <c r="D54" s="121" t="s">
        <v>359</v>
      </c>
      <c r="E54" s="21">
        <v>1584.6</v>
      </c>
    </row>
    <row r="55" spans="1:5" s="1" customFormat="1" ht="24.95" customHeight="1" x14ac:dyDescent="0.15">
      <c r="A55" s="119">
        <v>252</v>
      </c>
      <c r="B55" s="187">
        <v>48</v>
      </c>
      <c r="C55" s="188" t="s">
        <v>360</v>
      </c>
      <c r="D55" s="121" t="s">
        <v>361</v>
      </c>
      <c r="E55" s="21">
        <v>1700</v>
      </c>
    </row>
    <row r="56" spans="1:5" s="1" customFormat="1" ht="24.95" customHeight="1" x14ac:dyDescent="0.15">
      <c r="A56" s="119">
        <v>253</v>
      </c>
      <c r="B56" s="187">
        <v>49</v>
      </c>
      <c r="C56" s="121" t="s">
        <v>362</v>
      </c>
      <c r="D56" s="121" t="s">
        <v>363</v>
      </c>
      <c r="E56" s="21">
        <v>2105.1</v>
      </c>
    </row>
    <row r="57" spans="1:5" s="1" customFormat="1" ht="24.95" customHeight="1" x14ac:dyDescent="0.15">
      <c r="A57" s="119">
        <v>255</v>
      </c>
      <c r="B57" s="187">
        <v>50</v>
      </c>
      <c r="C57" s="121" t="s">
        <v>364</v>
      </c>
      <c r="D57" s="121" t="s">
        <v>365</v>
      </c>
      <c r="E57" s="21">
        <v>2090.8000000000002</v>
      </c>
    </row>
    <row r="58" spans="1:5" s="1" customFormat="1" ht="24.95" customHeight="1" x14ac:dyDescent="0.15">
      <c r="A58" s="119">
        <v>256</v>
      </c>
      <c r="B58" s="187">
        <v>51</v>
      </c>
      <c r="C58" s="121" t="s">
        <v>366</v>
      </c>
      <c r="D58" s="121" t="s">
        <v>367</v>
      </c>
      <c r="E58" s="21">
        <v>1500.2</v>
      </c>
    </row>
    <row r="59" spans="1:5" s="1" customFormat="1" ht="24.95" customHeight="1" x14ac:dyDescent="0.15">
      <c r="A59" s="117" t="s">
        <v>161</v>
      </c>
      <c r="B59" s="181" t="s">
        <v>21</v>
      </c>
      <c r="C59" s="144" t="s">
        <v>28</v>
      </c>
      <c r="D59" s="144" t="s">
        <v>29</v>
      </c>
      <c r="E59" s="118" t="s">
        <v>30</v>
      </c>
    </row>
    <row r="60" spans="1:5" s="1" customFormat="1" ht="24.95" customHeight="1" x14ac:dyDescent="0.15">
      <c r="A60" s="119">
        <v>257</v>
      </c>
      <c r="B60" s="187">
        <v>52</v>
      </c>
      <c r="C60" s="121" t="s">
        <v>368</v>
      </c>
      <c r="D60" s="121" t="s">
        <v>607</v>
      </c>
      <c r="E60" s="21">
        <v>1500.9</v>
      </c>
    </row>
    <row r="61" spans="1:5" s="1" customFormat="1" ht="24.95" customHeight="1" x14ac:dyDescent="0.15">
      <c r="A61" s="119">
        <v>258</v>
      </c>
      <c r="B61" s="187">
        <v>53</v>
      </c>
      <c r="C61" s="121" t="s">
        <v>369</v>
      </c>
      <c r="D61" s="121" t="s">
        <v>370</v>
      </c>
      <c r="E61" s="21">
        <v>1501.7</v>
      </c>
    </row>
    <row r="62" spans="1:5" s="1" customFormat="1" ht="24.95" customHeight="1" x14ac:dyDescent="0.15">
      <c r="A62" s="119">
        <v>259</v>
      </c>
      <c r="B62" s="187">
        <v>54</v>
      </c>
      <c r="C62" s="121" t="s">
        <v>371</v>
      </c>
      <c r="D62" s="121" t="s">
        <v>608</v>
      </c>
      <c r="E62" s="21">
        <v>1470</v>
      </c>
    </row>
    <row r="63" spans="1:5" s="1" customFormat="1" ht="24.95" customHeight="1" x14ac:dyDescent="0.15">
      <c r="A63" s="119">
        <v>260</v>
      </c>
      <c r="B63" s="187">
        <v>55</v>
      </c>
      <c r="C63" s="121" t="s">
        <v>372</v>
      </c>
      <c r="D63" s="121" t="s">
        <v>609</v>
      </c>
      <c r="E63" s="21">
        <v>2062.9</v>
      </c>
    </row>
    <row r="64" spans="1:5" s="1" customFormat="1" ht="24.95" customHeight="1" x14ac:dyDescent="0.15">
      <c r="A64" s="119">
        <v>262</v>
      </c>
      <c r="B64" s="187">
        <v>56</v>
      </c>
      <c r="C64" s="121" t="s">
        <v>373</v>
      </c>
      <c r="D64" s="121" t="s">
        <v>610</v>
      </c>
      <c r="E64" s="21">
        <v>2060.1999999999998</v>
      </c>
    </row>
    <row r="65" spans="1:5" s="1" customFormat="1" ht="24.95" customHeight="1" x14ac:dyDescent="0.15">
      <c r="A65" s="119">
        <v>263</v>
      </c>
      <c r="B65" s="187">
        <v>57</v>
      </c>
      <c r="C65" s="121" t="s">
        <v>374</v>
      </c>
      <c r="D65" s="121" t="s">
        <v>611</v>
      </c>
      <c r="E65" s="21">
        <v>2054.6999999999998</v>
      </c>
    </row>
    <row r="66" spans="1:5" s="1" customFormat="1" ht="24.95" customHeight="1" x14ac:dyDescent="0.15">
      <c r="A66" s="119">
        <v>264</v>
      </c>
      <c r="B66" s="187">
        <v>58</v>
      </c>
      <c r="C66" s="121" t="s">
        <v>375</v>
      </c>
      <c r="D66" s="121" t="s">
        <v>612</v>
      </c>
      <c r="E66" s="21">
        <v>2094.6</v>
      </c>
    </row>
    <row r="67" spans="1:5" s="1" customFormat="1" ht="24.95" customHeight="1" x14ac:dyDescent="0.15">
      <c r="A67" s="119">
        <v>265</v>
      </c>
      <c r="B67" s="187">
        <v>59</v>
      </c>
      <c r="C67" s="121" t="s">
        <v>376</v>
      </c>
      <c r="D67" s="121" t="s">
        <v>613</v>
      </c>
      <c r="E67" s="21">
        <v>1919.2</v>
      </c>
    </row>
    <row r="68" spans="1:5" s="1" customFormat="1" ht="24.95" customHeight="1" x14ac:dyDescent="0.15">
      <c r="A68" s="119">
        <v>266</v>
      </c>
      <c r="B68" s="187">
        <v>60</v>
      </c>
      <c r="C68" s="121" t="s">
        <v>377</v>
      </c>
      <c r="D68" s="121" t="s">
        <v>378</v>
      </c>
      <c r="E68" s="21">
        <v>1013.2</v>
      </c>
    </row>
    <row r="69" spans="1:5" s="1" customFormat="1" ht="24.95" customHeight="1" x14ac:dyDescent="0.15">
      <c r="A69" s="119">
        <v>267</v>
      </c>
      <c r="B69" s="187">
        <v>61</v>
      </c>
      <c r="C69" s="121" t="s">
        <v>379</v>
      </c>
      <c r="D69" s="121" t="s">
        <v>380</v>
      </c>
      <c r="E69" s="21">
        <v>1393</v>
      </c>
    </row>
    <row r="70" spans="1:5" s="1" customFormat="1" ht="24.95" customHeight="1" x14ac:dyDescent="0.15">
      <c r="A70" s="119">
        <v>268</v>
      </c>
      <c r="B70" s="187">
        <v>62</v>
      </c>
      <c r="C70" s="121" t="s">
        <v>381</v>
      </c>
      <c r="D70" s="121" t="s">
        <v>382</v>
      </c>
      <c r="E70" s="21">
        <v>8726</v>
      </c>
    </row>
    <row r="71" spans="1:5" s="1" customFormat="1" ht="24.95" customHeight="1" x14ac:dyDescent="0.15">
      <c r="A71" s="119">
        <v>269</v>
      </c>
      <c r="B71" s="187">
        <v>63</v>
      </c>
      <c r="C71" s="121" t="s">
        <v>383</v>
      </c>
      <c r="D71" s="146" t="s">
        <v>1017</v>
      </c>
      <c r="E71" s="21">
        <v>1778</v>
      </c>
    </row>
    <row r="72" spans="1:5" s="1" customFormat="1" ht="24.95" customHeight="1" x14ac:dyDescent="0.15">
      <c r="A72" s="119">
        <v>289</v>
      </c>
      <c r="B72" s="187">
        <v>64</v>
      </c>
      <c r="C72" s="122" t="s">
        <v>384</v>
      </c>
      <c r="D72" s="122" t="s">
        <v>385</v>
      </c>
      <c r="E72" s="90">
        <v>1653</v>
      </c>
    </row>
    <row r="73" spans="1:5" s="1" customFormat="1" ht="24.95" customHeight="1" x14ac:dyDescent="0.15">
      <c r="A73" s="119">
        <v>298</v>
      </c>
      <c r="B73" s="187">
        <v>65</v>
      </c>
      <c r="C73" s="122" t="s">
        <v>386</v>
      </c>
      <c r="D73" s="122" t="s">
        <v>614</v>
      </c>
      <c r="E73" s="90">
        <v>2827.4</v>
      </c>
    </row>
    <row r="74" spans="1:5" s="1" customFormat="1" ht="24.95" customHeight="1" x14ac:dyDescent="0.15">
      <c r="A74" s="119">
        <v>299</v>
      </c>
      <c r="B74" s="187">
        <v>66</v>
      </c>
      <c r="C74" s="122" t="s">
        <v>387</v>
      </c>
      <c r="D74" s="122" t="s">
        <v>618</v>
      </c>
      <c r="E74" s="90">
        <v>2409.3000000000002</v>
      </c>
    </row>
    <row r="75" spans="1:5" s="1" customFormat="1" ht="24.95" customHeight="1" x14ac:dyDescent="0.15">
      <c r="A75" s="119">
        <v>300</v>
      </c>
      <c r="B75" s="187">
        <v>67</v>
      </c>
      <c r="C75" s="122" t="s">
        <v>388</v>
      </c>
      <c r="D75" s="122" t="s">
        <v>1018</v>
      </c>
      <c r="E75" s="90">
        <v>1523.3</v>
      </c>
    </row>
    <row r="76" spans="1:5" s="1" customFormat="1" ht="24.95" customHeight="1" x14ac:dyDescent="0.15">
      <c r="A76" s="119">
        <v>318</v>
      </c>
      <c r="B76" s="120">
        <v>68</v>
      </c>
      <c r="C76" s="122" t="s">
        <v>389</v>
      </c>
      <c r="D76" s="122" t="s">
        <v>390</v>
      </c>
      <c r="E76" s="21">
        <v>2383.6</v>
      </c>
    </row>
    <row r="77" spans="1:5" s="1" customFormat="1" ht="24.95" customHeight="1" x14ac:dyDescent="0.15">
      <c r="A77" s="119">
        <v>295</v>
      </c>
      <c r="B77" s="187">
        <v>69</v>
      </c>
      <c r="C77" s="121" t="s">
        <v>391</v>
      </c>
      <c r="D77" s="146" t="s">
        <v>615</v>
      </c>
      <c r="E77" s="21">
        <v>2131.1</v>
      </c>
    </row>
    <row r="78" spans="1:5" s="1" customFormat="1" ht="24.95" customHeight="1" x14ac:dyDescent="0.15">
      <c r="A78" s="117" t="s">
        <v>161</v>
      </c>
      <c r="B78" s="181" t="s">
        <v>21</v>
      </c>
      <c r="C78" s="210" t="s">
        <v>28</v>
      </c>
      <c r="D78" s="210" t="s">
        <v>29</v>
      </c>
      <c r="E78" s="118" t="s">
        <v>30</v>
      </c>
    </row>
    <row r="79" spans="1:5" s="1" customFormat="1" ht="24.95" customHeight="1" x14ac:dyDescent="0.15">
      <c r="A79" s="119">
        <v>358</v>
      </c>
      <c r="B79" s="187">
        <v>70</v>
      </c>
      <c r="C79" s="122" t="s">
        <v>392</v>
      </c>
      <c r="D79" s="138" t="s">
        <v>619</v>
      </c>
      <c r="E79" s="90">
        <v>2335.1999999999998</v>
      </c>
    </row>
    <row r="80" spans="1:5" s="1" customFormat="1" ht="24.95" customHeight="1" x14ac:dyDescent="0.15">
      <c r="A80" s="119">
        <v>359</v>
      </c>
      <c r="B80" s="187">
        <v>71</v>
      </c>
      <c r="C80" s="122" t="s">
        <v>393</v>
      </c>
      <c r="D80" s="138" t="s">
        <v>1019</v>
      </c>
      <c r="E80" s="90">
        <v>3301.2</v>
      </c>
    </row>
    <row r="81" spans="1:5" s="1" customFormat="1" ht="24.95" customHeight="1" x14ac:dyDescent="0.15">
      <c r="A81" s="119">
        <v>360</v>
      </c>
      <c r="B81" s="187">
        <v>72</v>
      </c>
      <c r="C81" s="122" t="s">
        <v>394</v>
      </c>
      <c r="D81" s="138" t="s">
        <v>616</v>
      </c>
      <c r="E81" s="90">
        <v>2394.1</v>
      </c>
    </row>
    <row r="82" spans="1:5" s="1" customFormat="1" ht="24.95" customHeight="1" x14ac:dyDescent="0.15">
      <c r="A82" s="139">
        <v>168</v>
      </c>
      <c r="B82" s="187">
        <v>73</v>
      </c>
      <c r="C82" s="121" t="s">
        <v>395</v>
      </c>
      <c r="D82" s="146" t="s">
        <v>621</v>
      </c>
      <c r="E82" s="21">
        <v>1434</v>
      </c>
    </row>
    <row r="83" spans="1:5" s="192" customFormat="1" ht="24.95" customHeight="1" x14ac:dyDescent="0.15">
      <c r="A83" s="143">
        <v>173</v>
      </c>
      <c r="B83" s="191">
        <v>74</v>
      </c>
      <c r="C83" s="141" t="s">
        <v>955</v>
      </c>
      <c r="D83" s="141" t="s">
        <v>956</v>
      </c>
      <c r="E83" s="21">
        <v>1893.3</v>
      </c>
    </row>
    <row r="84" spans="1:5" s="192" customFormat="1" ht="24.95" customHeight="1" x14ac:dyDescent="0.15">
      <c r="A84" s="143">
        <v>174</v>
      </c>
      <c r="B84" s="191">
        <v>75</v>
      </c>
      <c r="C84" s="141" t="s">
        <v>957</v>
      </c>
      <c r="D84" s="141" t="s">
        <v>958</v>
      </c>
      <c r="E84" s="21">
        <v>2432.1999999999998</v>
      </c>
    </row>
    <row r="85" spans="1:5" s="192" customFormat="1" ht="24.95" customHeight="1" x14ac:dyDescent="0.15">
      <c r="A85" s="143">
        <v>175</v>
      </c>
      <c r="B85" s="191">
        <v>76</v>
      </c>
      <c r="C85" s="141" t="s">
        <v>959</v>
      </c>
      <c r="D85" s="141" t="s">
        <v>960</v>
      </c>
      <c r="E85" s="21">
        <v>2467</v>
      </c>
    </row>
    <row r="86" spans="1:5" s="192" customFormat="1" ht="24.95" customHeight="1" x14ac:dyDescent="0.15">
      <c r="A86" s="143">
        <v>177</v>
      </c>
      <c r="B86" s="191">
        <v>77</v>
      </c>
      <c r="C86" s="141" t="s">
        <v>961</v>
      </c>
      <c r="D86" s="141" t="s">
        <v>962</v>
      </c>
      <c r="E86" s="21">
        <v>2031.8</v>
      </c>
    </row>
    <row r="87" spans="1:5" s="192" customFormat="1" ht="24.95" customHeight="1" x14ac:dyDescent="0.15">
      <c r="A87" s="143">
        <v>254</v>
      </c>
      <c r="B87" s="191">
        <v>78</v>
      </c>
      <c r="C87" s="141" t="s">
        <v>963</v>
      </c>
      <c r="D87" s="150" t="s">
        <v>964</v>
      </c>
      <c r="E87" s="21">
        <v>1732</v>
      </c>
    </row>
    <row r="88" spans="1:5" s="192" customFormat="1" ht="24.95" customHeight="1" x14ac:dyDescent="0.15">
      <c r="A88" s="143">
        <v>261</v>
      </c>
      <c r="B88" s="191">
        <v>79</v>
      </c>
      <c r="C88" s="141" t="s">
        <v>965</v>
      </c>
      <c r="D88" s="150" t="s">
        <v>966</v>
      </c>
      <c r="E88" s="21">
        <v>1408</v>
      </c>
    </row>
    <row r="89" spans="1:5" s="192" customFormat="1" ht="24.95" customHeight="1" x14ac:dyDescent="0.15">
      <c r="A89" s="143">
        <v>290</v>
      </c>
      <c r="B89" s="191">
        <v>80</v>
      </c>
      <c r="C89" s="141" t="s">
        <v>967</v>
      </c>
      <c r="D89" s="150" t="s">
        <v>968</v>
      </c>
      <c r="E89" s="21">
        <v>2420</v>
      </c>
    </row>
    <row r="90" spans="1:5" s="192" customFormat="1" ht="24.95" customHeight="1" x14ac:dyDescent="0.15">
      <c r="A90" s="143">
        <v>366</v>
      </c>
      <c r="B90" s="191">
        <v>81</v>
      </c>
      <c r="C90" s="141" t="s">
        <v>969</v>
      </c>
      <c r="D90" s="150" t="s">
        <v>970</v>
      </c>
      <c r="E90" s="21">
        <v>3288</v>
      </c>
    </row>
    <row r="91" spans="1:5" s="1" customFormat="1" ht="24.95" customHeight="1" x14ac:dyDescent="0.15">
      <c r="A91" s="139">
        <v>347</v>
      </c>
      <c r="B91" s="221">
        <v>82</v>
      </c>
      <c r="C91" s="121" t="s">
        <v>1206</v>
      </c>
      <c r="D91" s="121" t="s">
        <v>1094</v>
      </c>
      <c r="E91" s="21">
        <f>5013.7+117</f>
        <v>5130.7</v>
      </c>
    </row>
    <row r="92" spans="1:5" ht="24.95" customHeight="1" x14ac:dyDescent="0.15">
      <c r="A92" s="193"/>
      <c r="B92" s="254" t="s">
        <v>31</v>
      </c>
      <c r="C92" s="254"/>
      <c r="D92" s="194"/>
      <c r="E92" s="195"/>
    </row>
    <row r="93" spans="1:5" s="49" customFormat="1" ht="24.95" customHeight="1" x14ac:dyDescent="0.15">
      <c r="A93" s="117" t="s">
        <v>161</v>
      </c>
      <c r="B93" s="144" t="s">
        <v>21</v>
      </c>
      <c r="C93" s="144" t="s">
        <v>28</v>
      </c>
      <c r="D93" s="144" t="s">
        <v>29</v>
      </c>
      <c r="E93" s="118" t="s">
        <v>30</v>
      </c>
    </row>
    <row r="94" spans="1:5" s="49" customFormat="1" ht="24.95" customHeight="1" x14ac:dyDescent="0.15">
      <c r="A94" s="142"/>
      <c r="B94" s="142" t="s">
        <v>22</v>
      </c>
      <c r="C94" s="131">
        <f>COUNT(B95:B100)</f>
        <v>5</v>
      </c>
      <c r="D94" s="145" t="s">
        <v>27</v>
      </c>
      <c r="E94" s="101">
        <f>SUM(E95:E100)</f>
        <v>13456.9</v>
      </c>
    </row>
    <row r="95" spans="1:5" s="49" customFormat="1" ht="24.95" customHeight="1" x14ac:dyDescent="0.15">
      <c r="A95" s="119">
        <v>178</v>
      </c>
      <c r="B95" s="143">
        <v>1</v>
      </c>
      <c r="C95" s="121" t="s">
        <v>396</v>
      </c>
      <c r="D95" s="146" t="s">
        <v>620</v>
      </c>
      <c r="E95" s="21">
        <v>2927</v>
      </c>
    </row>
    <row r="96" spans="1:5" s="49" customFormat="1" ht="24.95" customHeight="1" x14ac:dyDescent="0.15">
      <c r="A96" s="119">
        <v>275</v>
      </c>
      <c r="B96" s="143">
        <v>2</v>
      </c>
      <c r="C96" s="121" t="s">
        <v>397</v>
      </c>
      <c r="D96" s="146" t="s">
        <v>1020</v>
      </c>
      <c r="E96" s="21">
        <v>3042</v>
      </c>
    </row>
    <row r="97" spans="1:5" s="49" customFormat="1" ht="24.95" customHeight="1" x14ac:dyDescent="0.15">
      <c r="A97" s="117" t="s">
        <v>161</v>
      </c>
      <c r="B97" s="222" t="s">
        <v>21</v>
      </c>
      <c r="C97" s="222" t="s">
        <v>28</v>
      </c>
      <c r="D97" s="222" t="s">
        <v>29</v>
      </c>
      <c r="E97" s="118" t="s">
        <v>30</v>
      </c>
    </row>
    <row r="98" spans="1:5" s="49" customFormat="1" ht="24.95" customHeight="1" x14ac:dyDescent="0.15">
      <c r="A98" s="119">
        <v>276</v>
      </c>
      <c r="B98" s="143">
        <v>3</v>
      </c>
      <c r="C98" s="121" t="s">
        <v>398</v>
      </c>
      <c r="D98" s="146" t="s">
        <v>399</v>
      </c>
      <c r="E98" s="21">
        <v>2797</v>
      </c>
    </row>
    <row r="99" spans="1:5" s="49" customFormat="1" ht="24.95" customHeight="1" x14ac:dyDescent="0.15">
      <c r="A99" s="119">
        <v>277</v>
      </c>
      <c r="B99" s="143">
        <v>4</v>
      </c>
      <c r="C99" s="121" t="s">
        <v>400</v>
      </c>
      <c r="D99" s="146" t="s">
        <v>401</v>
      </c>
      <c r="E99" s="21">
        <v>2710</v>
      </c>
    </row>
    <row r="100" spans="1:5" s="196" customFormat="1" ht="24.95" customHeight="1" x14ac:dyDescent="0.15">
      <c r="A100" s="143">
        <v>348</v>
      </c>
      <c r="B100" s="143">
        <v>5</v>
      </c>
      <c r="C100" s="141" t="s">
        <v>19</v>
      </c>
      <c r="D100" s="141" t="s">
        <v>405</v>
      </c>
      <c r="E100" s="21">
        <v>1980.9</v>
      </c>
    </row>
    <row r="101" spans="1:5" ht="24.95" customHeight="1" x14ac:dyDescent="0.15">
      <c r="B101" s="255" t="s">
        <v>32</v>
      </c>
      <c r="C101" s="255"/>
    </row>
    <row r="102" spans="1:5" s="1" customFormat="1" ht="24.95" customHeight="1" x14ac:dyDescent="0.15">
      <c r="A102" s="117" t="s">
        <v>161</v>
      </c>
      <c r="B102" s="181" t="s">
        <v>21</v>
      </c>
      <c r="C102" s="144" t="s">
        <v>28</v>
      </c>
      <c r="D102" s="144" t="s">
        <v>29</v>
      </c>
      <c r="E102" s="118" t="s">
        <v>30</v>
      </c>
    </row>
    <row r="103" spans="1:5" s="1" customFormat="1" ht="24.95" customHeight="1" x14ac:dyDescent="0.15">
      <c r="A103" s="142"/>
      <c r="B103" s="197" t="s">
        <v>22</v>
      </c>
      <c r="C103" s="131">
        <f>COUNT(B104:B109)</f>
        <v>6</v>
      </c>
      <c r="D103" s="145" t="s">
        <v>27</v>
      </c>
      <c r="E103" s="101">
        <f>SUM(E104:E109)</f>
        <v>10247</v>
      </c>
    </row>
    <row r="104" spans="1:5" s="1" customFormat="1" ht="24.95" customHeight="1" x14ac:dyDescent="0.15">
      <c r="A104" s="198">
        <v>350</v>
      </c>
      <c r="B104" s="187">
        <v>1</v>
      </c>
      <c r="C104" s="199" t="s">
        <v>19</v>
      </c>
      <c r="D104" s="121" t="s">
        <v>622</v>
      </c>
      <c r="E104" s="21">
        <v>2505</v>
      </c>
    </row>
    <row r="105" spans="1:5" s="192" customFormat="1" ht="24.95" customHeight="1" x14ac:dyDescent="0.15">
      <c r="A105" s="221">
        <v>364</v>
      </c>
      <c r="B105" s="221">
        <v>2</v>
      </c>
      <c r="C105" s="220" t="s">
        <v>19</v>
      </c>
      <c r="D105" s="220" t="s">
        <v>1196</v>
      </c>
      <c r="E105" s="21">
        <v>1500</v>
      </c>
    </row>
    <row r="106" spans="1:5" s="192" customFormat="1" ht="24.95" customHeight="1" x14ac:dyDescent="0.15">
      <c r="A106" s="200">
        <v>367</v>
      </c>
      <c r="B106" s="191">
        <v>3</v>
      </c>
      <c r="C106" s="201" t="s">
        <v>19</v>
      </c>
      <c r="D106" s="201" t="s">
        <v>402</v>
      </c>
      <c r="E106" s="21">
        <v>1731</v>
      </c>
    </row>
    <row r="107" spans="1:5" s="192" customFormat="1" ht="24.95" customHeight="1" x14ac:dyDescent="0.15">
      <c r="A107" s="200">
        <v>368</v>
      </c>
      <c r="B107" s="191">
        <v>4</v>
      </c>
      <c r="C107" s="201" t="s">
        <v>19</v>
      </c>
      <c r="D107" s="201" t="s">
        <v>403</v>
      </c>
      <c r="E107" s="21">
        <v>1500</v>
      </c>
    </row>
    <row r="108" spans="1:5" s="192" customFormat="1" ht="24.95" customHeight="1" x14ac:dyDescent="0.15">
      <c r="A108" s="200">
        <v>369</v>
      </c>
      <c r="B108" s="191">
        <v>5</v>
      </c>
      <c r="C108" s="201" t="s">
        <v>19</v>
      </c>
      <c r="D108" s="141" t="s">
        <v>404</v>
      </c>
      <c r="E108" s="21">
        <v>1500</v>
      </c>
    </row>
    <row r="109" spans="1:5" s="202" customFormat="1" ht="24.95" customHeight="1" x14ac:dyDescent="0.15">
      <c r="A109" s="200" t="s">
        <v>951</v>
      </c>
      <c r="B109" s="191">
        <v>6</v>
      </c>
      <c r="C109" s="201" t="s">
        <v>19</v>
      </c>
      <c r="D109" s="141" t="s">
        <v>971</v>
      </c>
      <c r="E109" s="21">
        <v>1511</v>
      </c>
    </row>
  </sheetData>
  <mergeCells count="4">
    <mergeCell ref="B92:C92"/>
    <mergeCell ref="B101:C101"/>
    <mergeCell ref="B3:C3"/>
    <mergeCell ref="A1:E1"/>
  </mergeCells>
  <phoneticPr fontId="2" type="noConversion"/>
  <printOptions horizontalCentered="1"/>
  <pageMargins left="0.59055118110236227" right="0.39370078740157483" top="0.59055118110236227" bottom="0.59055118110236227" header="0.39370078740157483" footer="0.3937007874015748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9</vt:i4>
      </vt:variant>
      <vt:variant>
        <vt:lpstr>이름이 지정된 범위</vt:lpstr>
      </vt:variant>
      <vt:variant>
        <vt:i4>17</vt:i4>
      </vt:variant>
    </vt:vector>
  </HeadingPairs>
  <TitlesOfParts>
    <vt:vector size="26" baseType="lpstr">
      <vt:lpstr>근린공원(지정현황)</vt:lpstr>
      <vt:lpstr>주제공원(지정현황)</vt:lpstr>
      <vt:lpstr>소공원(지정현황)</vt:lpstr>
      <vt:lpstr>어린이공원(조성현황)</vt:lpstr>
      <vt:lpstr>어린이공원(중구)</vt:lpstr>
      <vt:lpstr>어린이공원(남구)</vt:lpstr>
      <vt:lpstr>어린이공원(동구)</vt:lpstr>
      <vt:lpstr>어린이공원(북구)</vt:lpstr>
      <vt:lpstr>어린이공원(울주군)</vt:lpstr>
      <vt:lpstr>'근린공원(지정현황)'!Print_Area</vt:lpstr>
      <vt:lpstr>'소공원(지정현황)'!Print_Area</vt:lpstr>
      <vt:lpstr>'어린이공원(남구)'!Print_Area</vt:lpstr>
      <vt:lpstr>'어린이공원(동구)'!Print_Area</vt:lpstr>
      <vt:lpstr>'어린이공원(북구)'!Print_Area</vt:lpstr>
      <vt:lpstr>'어린이공원(울주군)'!Print_Area</vt:lpstr>
      <vt:lpstr>'어린이공원(조성현황)'!Print_Area</vt:lpstr>
      <vt:lpstr>'어린이공원(중구)'!Print_Area</vt:lpstr>
      <vt:lpstr>'주제공원(지정현황)'!Print_Area</vt:lpstr>
      <vt:lpstr>'근린공원(지정현황)'!Print_Titles</vt:lpstr>
      <vt:lpstr>'소공원(지정현황)'!Print_Titles</vt:lpstr>
      <vt:lpstr>'어린이공원(남구)'!Print_Titles</vt:lpstr>
      <vt:lpstr>'어린이공원(동구)'!Print_Titles</vt:lpstr>
      <vt:lpstr>'어린이공원(북구)'!Print_Titles</vt:lpstr>
      <vt:lpstr>'어린이공원(울주군)'!Print_Titles</vt:lpstr>
      <vt:lpstr>'어린이공원(중구)'!Print_Titles</vt:lpstr>
      <vt:lpstr>'주제공원(지정현황)'!Print_Titles</vt:lpstr>
    </vt:vector>
  </TitlesOfParts>
  <Company>울산광역시 녹지공원과...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이상경..</dc:creator>
  <cp:lastModifiedBy>USER</cp:lastModifiedBy>
  <cp:lastPrinted>2024-01-22T07:00:10Z</cp:lastPrinted>
  <dcterms:created xsi:type="dcterms:W3CDTF">2002-11-02T03:48:09Z</dcterms:created>
  <dcterms:modified xsi:type="dcterms:W3CDTF">2024-01-22T07:02:09Z</dcterms:modified>
</cp:coreProperties>
</file>